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v-dc1\共有\02_企画班\001_財務・基金\21_決算関係\93　統一的な基準による地方公会計（財務書類）\R04決算\02_一般向け公表\ＨP再掲載（1.30修正反映）\"/>
    </mc:Choice>
  </mc:AlternateContent>
  <xr:revisionPtr revIDLastSave="0" documentId="13_ncr:1_{9DF8A7A7-8512-4924-B6B0-CCD99DB0CE23}" xr6:coauthVersionLast="47" xr6:coauthVersionMax="47" xr10:uidLastSave="{00000000-0000-0000-0000-000000000000}"/>
  <bookViews>
    <workbookView xWindow="-120" yWindow="-120" windowWidth="29040" windowHeight="15840" xr2:uid="{2ABF3ADA-02CA-427A-860F-7BF51427B27E}"/>
  </bookViews>
  <sheets>
    <sheet name="貸借対照表" sheetId="1" r:id="rId1"/>
    <sheet name="行政コスト計算書" sheetId="2" r:id="rId2"/>
    <sheet name="純資産変動計算書" sheetId="3" r:id="rId3"/>
    <sheet name="資金収支計算書" sheetId="7" r:id="rId4"/>
    <sheet name="全体貸借対照表" sheetId="12" r:id="rId5"/>
    <sheet name="全体行政コスト計算書" sheetId="13" r:id="rId6"/>
    <sheet name="全体純資産変動計算書" sheetId="14" r:id="rId7"/>
    <sheet name="全体資金収支計算書" sheetId="15" r:id="rId8"/>
  </sheets>
  <definedNames>
    <definedName name="_xlnm.Print_Area" localSheetId="2">純資産変動計算書!$B$1:$F$24</definedName>
    <definedName name="_xlnm.Print_Area" localSheetId="6">全体純資産変動計算書!$B$1:$F$24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C12" i="3"/>
  <c r="E10" i="3"/>
  <c r="C10" i="3" s="1"/>
  <c r="C11" i="3" l="1"/>
  <c r="C30" i="7"/>
  <c r="C8" i="3"/>
  <c r="C44" i="7"/>
  <c r="C21" i="3"/>
  <c r="C56" i="7"/>
  <c r="C19" i="7"/>
  <c r="C47" i="7"/>
  <c r="C36" i="7"/>
  <c r="C24" i="7"/>
  <c r="C14" i="7"/>
  <c r="C9" i="7"/>
  <c r="E14" i="3"/>
  <c r="D14" i="3"/>
  <c r="D22" i="3" s="1"/>
  <c r="D23" i="3" s="1"/>
  <c r="C42" i="7" l="1"/>
  <c r="C38" i="2"/>
  <c r="C14" i="2"/>
  <c r="C49" i="1"/>
  <c r="C9" i="1"/>
  <c r="C58" i="1"/>
  <c r="E13" i="1"/>
  <c r="C32" i="2"/>
  <c r="E7" i="1"/>
  <c r="C50" i="7"/>
  <c r="C8" i="7"/>
  <c r="C28" i="7" s="1"/>
  <c r="C28" i="2"/>
  <c r="C23" i="2"/>
  <c r="C19" i="2"/>
  <c r="C9" i="2"/>
  <c r="C42" i="1"/>
  <c r="C27" i="1"/>
  <c r="C38" i="1"/>
  <c r="C8" i="2" l="1"/>
  <c r="C7" i="2" s="1"/>
  <c r="C41" i="1"/>
  <c r="E22" i="1"/>
  <c r="C51" i="7"/>
  <c r="C53" i="7" s="1"/>
  <c r="C8" i="1"/>
  <c r="C31" i="2"/>
  <c r="C41" i="2" s="1"/>
  <c r="E9" i="3" s="1"/>
  <c r="C7" i="1" l="1"/>
  <c r="C57" i="7"/>
  <c r="C55" i="1" s="1"/>
  <c r="C54" i="1" s="1"/>
  <c r="C64" i="1" s="1"/>
  <c r="E13" i="3"/>
  <c r="E22" i="3" s="1"/>
  <c r="C9" i="3"/>
  <c r="C13" i="3" s="1"/>
  <c r="E24" i="1"/>
  <c r="E25" i="1" l="1"/>
  <c r="E63" i="1" s="1"/>
  <c r="E64" i="1" s="1"/>
  <c r="E23" i="3"/>
  <c r="C23" i="3" s="1"/>
  <c r="C22" i="3"/>
</calcChain>
</file>

<file path=xl/sharedStrings.xml><?xml version="1.0" encoding="utf-8"?>
<sst xmlns="http://schemas.openxmlformats.org/spreadsheetml/2006/main" count="510" uniqueCount="191">
  <si>
    <t>貸借対照表</t>
  </si>
  <si>
    <t>科目名</t>
  </si>
  <si>
    <t>金額</t>
  </si>
  <si>
    <t>【資産の部】</t>
  </si>
  <si>
    <t>【負債の部】</t>
  </si>
  <si>
    <t>　固定資産</t>
  </si>
  <si>
    <t>　　固定負債</t>
  </si>
  <si>
    <t>　　有形固定資産</t>
  </si>
  <si>
    <t>　　　地方債</t>
  </si>
  <si>
    <t>　　　事業用資産</t>
  </si>
  <si>
    <t>　　　長期未払金</t>
  </si>
  <si>
    <t>　　　　土地</t>
  </si>
  <si>
    <t>　　　退職手当引当金</t>
  </si>
  <si>
    <t>　　　　土地減損損失累計額</t>
  </si>
  <si>
    <t>　　　損失補償等引当金</t>
  </si>
  <si>
    <t>　　　　立木竹</t>
  </si>
  <si>
    <t>　　　その他（固定負債）</t>
  </si>
  <si>
    <t>　　　　立木竹減損損失累計額</t>
  </si>
  <si>
    <t>　　流動負債</t>
  </si>
  <si>
    <t>　　　　建物</t>
  </si>
  <si>
    <t>　　　１年内償還予定地方債</t>
  </si>
  <si>
    <t>　　　　建物減価償却累計額</t>
  </si>
  <si>
    <t>　　　未払金</t>
  </si>
  <si>
    <t>　　　　工作物</t>
  </si>
  <si>
    <t>　　　未払費用</t>
  </si>
  <si>
    <t>　　　　工作物減価償却累計額</t>
  </si>
  <si>
    <t>　　　前受金</t>
  </si>
  <si>
    <t>　　　　船舶</t>
  </si>
  <si>
    <t>　　　前受収益</t>
  </si>
  <si>
    <t>　　　　船舶減価償却累計額</t>
  </si>
  <si>
    <t>　　　賞与等引当金</t>
  </si>
  <si>
    <t>　　　　浮標等</t>
  </si>
  <si>
    <t>　　　預り金</t>
  </si>
  <si>
    <t>　　　　浮標等減価償却累計額</t>
  </si>
  <si>
    <t>　　　その他</t>
  </si>
  <si>
    <t>　　　　航空機</t>
  </si>
  <si>
    <t>　　　　　　　負債合計</t>
  </si>
  <si>
    <t>　　　　航空機減価償却累計額</t>
  </si>
  <si>
    <t>【純資産の部】</t>
  </si>
  <si>
    <t>　　　　その他（事業用資産）</t>
  </si>
  <si>
    <t>　　固定資産等形成分</t>
  </si>
  <si>
    <t>　　　　その他減価償却累計額</t>
  </si>
  <si>
    <t>　　余剰分（不足分）</t>
  </si>
  <si>
    <t>　　　　建設仮勘定</t>
  </si>
  <si>
    <t>　</t>
  </si>
  <si>
    <t>　　　インフラ資産</t>
  </si>
  <si>
    <t>　　　　その他</t>
  </si>
  <si>
    <t>　　　物品</t>
  </si>
  <si>
    <t>　　　物品減価償却累計額</t>
  </si>
  <si>
    <t>　　無形固定資産</t>
  </si>
  <si>
    <t>　　　ソフトウェア</t>
  </si>
  <si>
    <t>　　投資その他の資産</t>
  </si>
  <si>
    <t>　　　投資及び出資金</t>
  </si>
  <si>
    <t>　　　　有価証券</t>
  </si>
  <si>
    <t>　　　　出資金</t>
  </si>
  <si>
    <t>　　　投資損失引当金</t>
  </si>
  <si>
    <t>　　　長期延滞債権</t>
  </si>
  <si>
    <t>　　　長期貸付金</t>
  </si>
  <si>
    <t>　　　基金</t>
  </si>
  <si>
    <t>　　　　減債基金</t>
  </si>
  <si>
    <t>　　　徴収不能引当金</t>
  </si>
  <si>
    <t>　流動資産</t>
  </si>
  <si>
    <t>　　現金預金</t>
  </si>
  <si>
    <t>　　未収金</t>
  </si>
  <si>
    <t>　　短期貸付金</t>
  </si>
  <si>
    <t>　　基金</t>
  </si>
  <si>
    <t>　　　財政調整基金</t>
  </si>
  <si>
    <t>　　　減債基金</t>
  </si>
  <si>
    <t>　　棚卸資産</t>
  </si>
  <si>
    <t>　　その他</t>
  </si>
  <si>
    <t>　　徴収不能引当金</t>
  </si>
  <si>
    <t>　　　　　　　純資産合計</t>
  </si>
  <si>
    <t>　　　　　　　資産合計</t>
  </si>
  <si>
    <t>　　　　　負債及び純資産合計</t>
  </si>
  <si>
    <t>行政コスト計算書</t>
  </si>
  <si>
    <t>　経常費用</t>
  </si>
  <si>
    <t>　　業務費用</t>
  </si>
  <si>
    <t>　　　人件費</t>
  </si>
  <si>
    <t>　　　　賞与等引当金繰入額</t>
  </si>
  <si>
    <t>　　　　退職手当引当金繰入額</t>
  </si>
  <si>
    <t>　　　　その他（人件費）</t>
  </si>
  <si>
    <t>　　　物件費等</t>
  </si>
  <si>
    <t>　　　　物件費</t>
  </si>
  <si>
    <t>　　　　維持補修費</t>
  </si>
  <si>
    <t>　　　　減価償却費</t>
  </si>
  <si>
    <t>　　　　その他（物件費等）</t>
  </si>
  <si>
    <t>　　　その他の業務費用</t>
  </si>
  <si>
    <t>　　　　支払利息</t>
  </si>
  <si>
    <t>　　　　徴収不能引当金繰入額</t>
  </si>
  <si>
    <t>　　　　その他（その他の業務費用）</t>
  </si>
  <si>
    <t>　　移転費用</t>
  </si>
  <si>
    <t>　　　補助金等</t>
  </si>
  <si>
    <t>　　　社会保障給付</t>
  </si>
  <si>
    <t>　　　他会計への繰出金</t>
  </si>
  <si>
    <t>　　　その他（移転費用）</t>
  </si>
  <si>
    <t>　経常収益</t>
  </si>
  <si>
    <t>　　使用料及び手数料</t>
  </si>
  <si>
    <t>　　その他（経常収益）</t>
  </si>
  <si>
    <t>純経常行政コスト</t>
  </si>
  <si>
    <t>　臨時損失</t>
  </si>
  <si>
    <t>　　災害復旧事業費</t>
  </si>
  <si>
    <t>　　資産除売却損</t>
  </si>
  <si>
    <t>　　投資損失引当金繰入額</t>
  </si>
  <si>
    <t>　　損失補償等引当金繰入額</t>
  </si>
  <si>
    <t>　　その他（臨時損失）</t>
  </si>
  <si>
    <t>　臨時利益</t>
  </si>
  <si>
    <t>　　資産売却益</t>
  </si>
  <si>
    <t>　　その他（臨時利益）</t>
  </si>
  <si>
    <t>純行政コスト</t>
  </si>
  <si>
    <t>純資産変動計算書</t>
  </si>
  <si>
    <t>合計</t>
  </si>
  <si>
    <t>固定資産等形成分</t>
  </si>
  <si>
    <t>余剰分（不足分）</t>
  </si>
  <si>
    <t>前年度末純資産残高</t>
  </si>
  <si>
    <t>　純行政コスト（△）</t>
  </si>
  <si>
    <t>　財源</t>
  </si>
  <si>
    <t>　　税収等</t>
  </si>
  <si>
    <t>　　国県等補助金</t>
  </si>
  <si>
    <t>　固定資産の変動（内部変動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</si>
  <si>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</si>
  <si>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</si>
  <si>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</si>
  <si>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</si>
  <si>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</si>
  <si>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資金収支計算書</t>
  </si>
  <si>
    <t>【業務活動収支】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</si>
  <si>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</si>
  <si>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</si>
  <si>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</si>
  <si>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</si>
  <si>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</si>
  <si>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その他の支出（業務費用）</t>
  </si>
  <si>
    <t>　　移転費用支出</t>
  </si>
  <si>
    <t>　　　補助金等支出</t>
  </si>
  <si>
    <t>　　　社会保障給付支出</t>
  </si>
  <si>
    <t>　　　他会計への繰出支出</t>
  </si>
  <si>
    <t>　　　その他の支出（移転費用）</t>
  </si>
  <si>
    <t>　業務収入</t>
  </si>
  <si>
    <t>　　税収等収入</t>
  </si>
  <si>
    <t>　　国県等補助金収入（業務）</t>
  </si>
  <si>
    <t>　　使用料及び手数料収入</t>
  </si>
  <si>
    <t>　　その他の収入</t>
  </si>
  <si>
    <t>　臨時支出</t>
  </si>
  <si>
    <t>　　災害復旧事業費支出</t>
  </si>
  <si>
    <t>　　その他の支出（臨時）</t>
  </si>
  <si>
    <t>　臨時収入</t>
  </si>
  <si>
    <t>業務活動収支</t>
  </si>
  <si>
    <t>【投資活動収支】</t>
  </si>
  <si>
    <t>　投資活動支出</t>
  </si>
  <si>
    <t>　　基金積立金支出</t>
  </si>
  <si>
    <t>　　投資及び出資金支出</t>
  </si>
  <si>
    <t>　　貸付金支出</t>
  </si>
  <si>
    <t>　　その他の支出（投資活動）</t>
  </si>
  <si>
    <t>　投資活動収入</t>
  </si>
  <si>
    <t>　　基金取崩収入</t>
  </si>
  <si>
    <t>　　貸付金元金回収収入</t>
  </si>
  <si>
    <t>　　資産売却収入</t>
  </si>
  <si>
    <t>　　その他の収入（投資活動）</t>
  </si>
  <si>
    <t>投資活動収支</t>
  </si>
  <si>
    <t>【財務活動収支】</t>
  </si>
  <si>
    <t>　財務活動支出</t>
  </si>
  <si>
    <t>　　地方債償還支出</t>
  </si>
  <si>
    <t>　　その他の支出（財務活動）</t>
  </si>
  <si>
    <t>　財務活動収入</t>
  </si>
  <si>
    <t>　　地方債発行収入</t>
  </si>
  <si>
    <t>　　その他の収入（財務活動）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</si>
  <si>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</si>
  <si>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</si>
  <si>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</si>
  <si>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</si>
  <si>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</si>
  <si>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</si>
  <si>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</si>
  <si>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</si>
  <si>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　　　　職員給与費</t>
    <phoneticPr fontId="1"/>
  </si>
  <si>
    <t>　無償所管換等</t>
    <phoneticPr fontId="1"/>
  </si>
  <si>
    <t>　その他</t>
    <rPh sb="3" eb="4">
      <t>ホカ</t>
    </rPh>
    <phoneticPr fontId="1"/>
  </si>
  <si>
    <t>　本年度純資産変動額</t>
    <rPh sb="1" eb="4">
      <t>ホンネンド</t>
    </rPh>
    <rPh sb="4" eb="7">
      <t>ジュンシサン</t>
    </rPh>
    <rPh sb="7" eb="10">
      <t>ヘンドウガク</t>
    </rPh>
    <phoneticPr fontId="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</si>
  <si>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"/>
  </si>
  <si>
    <t>　本年度差額</t>
    <phoneticPr fontId="1"/>
  </si>
  <si>
    <t>　　公共施設等整備費支出</t>
    <phoneticPr fontId="1"/>
  </si>
  <si>
    <t>　　国県等補助金収入（投資活動）</t>
    <phoneticPr fontId="1"/>
  </si>
  <si>
    <t>【北海道後期高齢者医療広域連合】</t>
  </si>
  <si>
    <t>会計：一般会計</t>
  </si>
  <si>
    <t>自　令和04年04月01日</t>
  </si>
  <si>
    <t>至　令和05年03月31日</t>
  </si>
  <si>
    <t>（単位：千円）</t>
  </si>
  <si>
    <t>(令和05年03月31日現在）</t>
  </si>
  <si>
    <t>会計：全体会計</t>
  </si>
  <si>
    <t>(令和05年05月31日現在）</t>
  </si>
  <si>
    <t>至　令和05年05月31日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</si>
</sst>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16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sz val="20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20"/>
      <name val="Yu Gothic UI"/>
      <family val="3"/>
      <charset val="128"/>
    </font>
    <font>
      <sz val="11"/>
      <name val="Yu Gothic UI"/>
      <family val="3"/>
      <charset val="128"/>
    </font>
    <font>
      <sz val="10"/>
      <color indexed="8"/>
      <name val="Yu Gothic UI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ARIAL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43">
      <alignment vertical="top"/>
    </xf>
    <xf numFmtId="0" fontId="13" fillId="0" borderId="43"/>
    <xf numFmtId="0" fontId="15" fillId="0" borderId="43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8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>
      <alignment vertical="center"/>
    </xf>
    <xf numFmtId="176" fontId="3" fillId="0" borderId="43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176" fontId="3" fillId="0" borderId="0" xfId="0" applyNumberFormat="1" applyFo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39" xfId="0" applyFont="1" applyBorder="1">
      <alignment vertical="center"/>
    </xf>
    <xf numFmtId="177" fontId="3" fillId="0" borderId="0" xfId="0" applyNumberFormat="1" applyFont="1">
      <alignment vertical="center"/>
    </xf>
    <xf numFmtId="177" fontId="4" fillId="3" borderId="30" xfId="0" applyNumberFormat="1" applyFont="1" applyFill="1" applyBorder="1" applyAlignment="1">
      <alignment horizontal="center" vertical="center"/>
    </xf>
    <xf numFmtId="177" fontId="4" fillId="0" borderId="28" xfId="0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6" fillId="2" borderId="1" xfId="0" applyNumberFormat="1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1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177" fontId="10" fillId="0" borderId="32" xfId="0" applyNumberFormat="1" applyFont="1" applyBorder="1">
      <alignment vertical="center"/>
    </xf>
    <xf numFmtId="177" fontId="10" fillId="0" borderId="30" xfId="0" applyNumberFormat="1" applyFont="1" applyBorder="1">
      <alignment vertical="center"/>
    </xf>
    <xf numFmtId="177" fontId="11" fillId="0" borderId="20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77" fontId="11" fillId="0" borderId="23" xfId="0" applyNumberFormat="1" applyFont="1" applyBorder="1" applyAlignment="1">
      <alignment horizontal="right" vertical="center"/>
    </xf>
    <xf numFmtId="177" fontId="11" fillId="0" borderId="24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21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26" xfId="0" applyNumberFormat="1" applyFont="1" applyBorder="1" applyAlignment="1">
      <alignment horizontal="right" vertical="center"/>
    </xf>
    <xf numFmtId="0" fontId="14" fillId="0" borderId="43" xfId="2" applyFont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177" fontId="10" fillId="0" borderId="36" xfId="0" applyNumberFormat="1" applyFont="1" applyBorder="1">
      <alignment vertical="center"/>
    </xf>
    <xf numFmtId="0" fontId="9" fillId="0" borderId="37" xfId="0" applyFont="1" applyBorder="1">
      <alignment vertical="center"/>
    </xf>
    <xf numFmtId="177" fontId="10" fillId="0" borderId="38" xfId="0" applyNumberFormat="1" applyFont="1" applyBorder="1">
      <alignment vertical="center"/>
    </xf>
    <xf numFmtId="0" fontId="9" fillId="0" borderId="33" xfId="0" applyFont="1" applyBorder="1">
      <alignment vertical="center"/>
    </xf>
    <xf numFmtId="177" fontId="11" fillId="0" borderId="45" xfId="0" applyNumberFormat="1" applyFont="1" applyBorder="1" applyAlignment="1">
      <alignment horizontal="right" vertical="center"/>
    </xf>
    <xf numFmtId="177" fontId="11" fillId="0" borderId="2" xfId="0" applyNumberFormat="1" applyFont="1" applyBorder="1" applyAlignment="1">
      <alignment horizontal="right" vertical="center"/>
    </xf>
    <xf numFmtId="177" fontId="11" fillId="0" borderId="22" xfId="0" applyNumberFormat="1" applyFont="1" applyBorder="1" applyAlignment="1">
      <alignment horizontal="right"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44" xfId="0" applyNumberFormat="1" applyFont="1" applyBorder="1" applyAlignment="1">
      <alignment horizontal="right" vertical="center"/>
    </xf>
    <xf numFmtId="177" fontId="11" fillId="0" borderId="25" xfId="0" applyNumberFormat="1" applyFont="1" applyBorder="1" applyAlignment="1">
      <alignment horizontal="right" vertical="center"/>
    </xf>
    <xf numFmtId="177" fontId="11" fillId="0" borderId="27" xfId="0" applyNumberFormat="1" applyFont="1" applyBorder="1" applyAlignment="1">
      <alignment horizontal="right" vertical="center"/>
    </xf>
    <xf numFmtId="177" fontId="10" fillId="0" borderId="42" xfId="0" applyNumberFormat="1" applyFont="1" applyBorder="1">
      <alignment vertical="center"/>
    </xf>
    <xf numFmtId="177" fontId="10" fillId="0" borderId="40" xfId="0" applyNumberFormat="1" applyFont="1" applyBorder="1">
      <alignment vertical="center"/>
    </xf>
    <xf numFmtId="177" fontId="4" fillId="0" borderId="43" xfId="3" applyNumberFormat="1" applyFont="1" applyAlignment="1">
      <alignment horizontal="right" vertical="center"/>
    </xf>
    <xf numFmtId="0" fontId="4" fillId="0" borderId="43" xfId="3" applyFont="1" applyAlignment="1">
      <alignment horizontal="left" vertical="center"/>
    </xf>
    <xf numFmtId="0" fontId="3" fillId="0" borderId="43" xfId="3" applyFont="1">
      <alignment vertical="center"/>
    </xf>
    <xf numFmtId="0" fontId="2" fillId="0" borderId="43" xfId="3" applyFont="1">
      <alignment vertical="center"/>
    </xf>
    <xf numFmtId="0" fontId="9" fillId="0" borderId="34" xfId="3" applyFont="1" applyBorder="1">
      <alignment vertical="center"/>
    </xf>
    <xf numFmtId="177" fontId="10" fillId="0" borderId="32" xfId="3" applyNumberFormat="1" applyFont="1" applyBorder="1">
      <alignment vertical="center"/>
    </xf>
    <xf numFmtId="0" fontId="9" fillId="0" borderId="35" xfId="3" applyFont="1" applyBorder="1">
      <alignment vertical="center"/>
    </xf>
    <xf numFmtId="177" fontId="10" fillId="0" borderId="36" xfId="3" applyNumberFormat="1" applyFont="1" applyBorder="1">
      <alignment vertical="center"/>
    </xf>
    <xf numFmtId="0" fontId="9" fillId="0" borderId="29" xfId="3" applyFont="1" applyBorder="1">
      <alignment vertical="center"/>
    </xf>
    <xf numFmtId="177" fontId="10" fillId="0" borderId="30" xfId="3" applyNumberFormat="1" applyFont="1" applyBorder="1">
      <alignment vertical="center"/>
    </xf>
    <xf numFmtId="177" fontId="2" fillId="0" borderId="43" xfId="3" applyNumberFormat="1" applyFont="1">
      <alignment vertical="center"/>
    </xf>
    <xf numFmtId="177" fontId="3" fillId="0" borderId="43" xfId="3" applyNumberFormat="1" applyFont="1">
      <alignment vertical="center"/>
    </xf>
    <xf numFmtId="177" fontId="6" fillId="0" borderId="43" xfId="3" applyNumberFormat="1" applyFont="1">
      <alignment vertical="center"/>
    </xf>
    <xf numFmtId="177" fontId="6" fillId="2" borderId="1" xfId="3" applyNumberFormat="1" applyFont="1" applyFill="1" applyBorder="1">
      <alignment vertical="center"/>
    </xf>
    <xf numFmtId="177" fontId="6" fillId="2" borderId="15" xfId="3" applyNumberFormat="1" applyFont="1" applyFill="1" applyBorder="1">
      <alignment vertical="center"/>
    </xf>
    <xf numFmtId="177" fontId="6" fillId="2" borderId="13" xfId="3" applyNumberFormat="1" applyFont="1" applyFill="1" applyBorder="1" applyAlignment="1">
      <alignment horizontal="center" vertical="center"/>
    </xf>
    <xf numFmtId="177" fontId="6" fillId="2" borderId="3" xfId="3" applyNumberFormat="1" applyFont="1" applyFill="1" applyBorder="1" applyAlignment="1">
      <alignment horizontal="center" vertical="center"/>
    </xf>
    <xf numFmtId="0" fontId="6" fillId="0" borderId="19" xfId="3" applyFont="1" applyBorder="1">
      <alignment vertical="center"/>
    </xf>
    <xf numFmtId="177" fontId="11" fillId="0" borderId="20" xfId="3" applyNumberFormat="1" applyFont="1" applyBorder="1" applyAlignment="1">
      <alignment horizontal="right" vertical="center"/>
    </xf>
    <xf numFmtId="177" fontId="11" fillId="0" borderId="45" xfId="3" applyNumberFormat="1" applyFont="1" applyBorder="1" applyAlignment="1">
      <alignment horizontal="right" vertical="center"/>
    </xf>
    <xf numFmtId="0" fontId="6" fillId="0" borderId="6" xfId="3" applyFont="1" applyBorder="1">
      <alignment vertical="center"/>
    </xf>
    <xf numFmtId="177" fontId="11" fillId="0" borderId="11" xfId="3" applyNumberFormat="1" applyFont="1" applyBorder="1" applyAlignment="1">
      <alignment horizontal="right" vertical="center"/>
    </xf>
    <xf numFmtId="177" fontId="11" fillId="0" borderId="23" xfId="3" applyNumberFormat="1" applyFont="1" applyBorder="1" applyAlignment="1">
      <alignment horizontal="right" vertical="center"/>
    </xf>
    <xf numFmtId="177" fontId="11" fillId="0" borderId="2" xfId="3" applyNumberFormat="1" applyFont="1" applyBorder="1" applyAlignment="1">
      <alignment horizontal="right" vertical="center"/>
    </xf>
    <xf numFmtId="176" fontId="3" fillId="0" borderId="43" xfId="3" applyNumberFormat="1" applyFont="1">
      <alignment vertical="center"/>
    </xf>
    <xf numFmtId="177" fontId="11" fillId="0" borderId="24" xfId="3" applyNumberFormat="1" applyFont="1" applyBorder="1" applyAlignment="1">
      <alignment horizontal="right" vertical="center"/>
    </xf>
    <xf numFmtId="177" fontId="11" fillId="0" borderId="12" xfId="3" applyNumberFormat="1" applyFont="1" applyBorder="1" applyAlignment="1">
      <alignment horizontal="right" vertical="center"/>
    </xf>
    <xf numFmtId="0" fontId="6" fillId="0" borderId="18" xfId="3" applyFont="1" applyBorder="1">
      <alignment vertical="center"/>
    </xf>
    <xf numFmtId="177" fontId="11" fillId="0" borderId="22" xfId="3" applyNumberFormat="1" applyFont="1" applyBorder="1" applyAlignment="1">
      <alignment horizontal="right" vertical="center"/>
    </xf>
    <xf numFmtId="177" fontId="11" fillId="0" borderId="14" xfId="3" applyNumberFormat="1" applyFont="1" applyBorder="1" applyAlignment="1">
      <alignment horizontal="right" vertical="center"/>
    </xf>
    <xf numFmtId="177" fontId="11" fillId="0" borderId="9" xfId="3" applyNumberFormat="1" applyFont="1" applyBorder="1" applyAlignment="1">
      <alignment horizontal="right" vertical="center"/>
    </xf>
    <xf numFmtId="177" fontId="11" fillId="0" borderId="44" xfId="3" applyNumberFormat="1" applyFont="1" applyBorder="1" applyAlignment="1">
      <alignment horizontal="right" vertical="center"/>
    </xf>
    <xf numFmtId="177" fontId="11" fillId="0" borderId="25" xfId="3" applyNumberFormat="1" applyFont="1" applyBorder="1" applyAlignment="1">
      <alignment horizontal="right" vertical="center"/>
    </xf>
    <xf numFmtId="0" fontId="6" fillId="0" borderId="7" xfId="3" applyFont="1" applyBorder="1">
      <alignment vertical="center"/>
    </xf>
    <xf numFmtId="177" fontId="11" fillId="0" borderId="27" xfId="3" applyNumberFormat="1" applyFont="1" applyBorder="1" applyAlignment="1">
      <alignment horizontal="right" vertical="center"/>
    </xf>
    <xf numFmtId="177" fontId="11" fillId="0" borderId="13" xfId="3" applyNumberFormat="1" applyFont="1" applyBorder="1" applyAlignment="1">
      <alignment horizontal="right" vertical="center"/>
    </xf>
    <xf numFmtId="177" fontId="11" fillId="0" borderId="21" xfId="3" applyNumberFormat="1" applyFont="1" applyBorder="1" applyAlignment="1">
      <alignment horizontal="right" vertical="center"/>
    </xf>
    <xf numFmtId="0" fontId="6" fillId="0" borderId="4" xfId="3" applyFont="1" applyBorder="1">
      <alignment vertical="center"/>
    </xf>
    <xf numFmtId="177" fontId="11" fillId="0" borderId="10" xfId="3" applyNumberFormat="1" applyFont="1" applyBorder="1" applyAlignment="1">
      <alignment horizontal="right" vertical="center"/>
    </xf>
    <xf numFmtId="177" fontId="11" fillId="0" borderId="26" xfId="3" applyNumberFormat="1" applyFont="1" applyBorder="1" applyAlignment="1">
      <alignment horizontal="right" vertical="center"/>
    </xf>
    <xf numFmtId="177" fontId="3" fillId="0" borderId="1" xfId="3" applyNumberFormat="1" applyFont="1" applyBorder="1">
      <alignment vertical="center"/>
    </xf>
    <xf numFmtId="0" fontId="4" fillId="3" borderId="29" xfId="3" applyFont="1" applyFill="1" applyBorder="1" applyAlignment="1">
      <alignment horizontal="center" vertical="center"/>
    </xf>
    <xf numFmtId="177" fontId="4" fillId="3" borderId="30" xfId="3" applyNumberFormat="1" applyFont="1" applyFill="1" applyBorder="1" applyAlignment="1">
      <alignment horizontal="center" vertical="center"/>
    </xf>
    <xf numFmtId="0" fontId="9" fillId="0" borderId="41" xfId="3" applyFont="1" applyBorder="1">
      <alignment vertical="center"/>
    </xf>
    <xf numFmtId="177" fontId="10" fillId="0" borderId="42" xfId="3" applyNumberFormat="1" applyFont="1" applyBorder="1">
      <alignment vertical="center"/>
    </xf>
    <xf numFmtId="0" fontId="9" fillId="0" borderId="39" xfId="3" applyFont="1" applyBorder="1">
      <alignment vertical="center"/>
    </xf>
    <xf numFmtId="177" fontId="10" fillId="0" borderId="40" xfId="3" applyNumberFormat="1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4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177" fontId="6" fillId="2" borderId="17" xfId="0" applyNumberFormat="1" applyFont="1" applyFill="1" applyBorder="1" applyAlignment="1">
      <alignment horizontal="center" vertical="center"/>
    </xf>
    <xf numFmtId="0" fontId="7" fillId="0" borderId="43" xfId="3" applyFont="1" applyAlignment="1">
      <alignment horizontal="center" vertical="center"/>
    </xf>
    <xf numFmtId="0" fontId="8" fillId="0" borderId="43" xfId="3" applyFont="1">
      <alignment vertical="center"/>
    </xf>
    <xf numFmtId="0" fontId="4" fillId="0" borderId="43" xfId="3" applyFont="1" applyAlignment="1">
      <alignment horizontal="center" vertical="center"/>
    </xf>
    <xf numFmtId="0" fontId="3" fillId="0" borderId="43" xfId="3" applyFont="1">
      <alignment vertical="center"/>
    </xf>
    <xf numFmtId="0" fontId="5" fillId="0" borderId="43" xfId="3" applyFont="1" applyAlignment="1">
      <alignment horizontal="center" vertical="center"/>
    </xf>
    <xf numFmtId="177" fontId="4" fillId="0" borderId="43" xfId="3" applyNumberFormat="1" applyFont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177" fontId="6" fillId="2" borderId="16" xfId="3" applyNumberFormat="1" applyFont="1" applyFill="1" applyBorder="1" applyAlignment="1">
      <alignment horizontal="center" vertical="center"/>
    </xf>
    <xf numFmtId="177" fontId="6" fillId="2" borderId="17" xfId="3" applyNumberFormat="1" applyFont="1" applyFill="1" applyBorder="1" applyAlignment="1">
      <alignment horizontal="center" vertical="center"/>
    </xf>
    <xf numFmtId="0" fontId="9" fillId="0" borderId="31" xfId="3" applyFont="1" applyBorder="1">
      <alignment vertical="center"/>
    </xf>
    <xf numFmtId="0" fontId="9" fillId="0" borderId="37" xfId="3" applyFont="1" applyBorder="1">
      <alignment vertical="center"/>
    </xf>
    <xf numFmtId="177" fontId="10" fillId="0" borderId="38" xfId="3" applyNumberFormat="1" applyFont="1" applyBorder="1">
      <alignment vertical="center"/>
    </xf>
    <xf numFmtId="0" fontId="9" fillId="0" borderId="33" xfId="3" applyFont="1" applyBorder="1">
      <alignment vertical="center"/>
    </xf>
  </cellXfs>
  <cellStyles count="4">
    <cellStyle name="標準" xfId="0" builtinId="0"/>
    <cellStyle name="標準 2" xfId="1" xr:uid="{55614C78-0EDC-4476-A068-258936232077}"/>
    <cellStyle name="標準 3" xfId="3" xr:uid="{039E0DC0-6E30-40E5-9CD5-FE5C5BFC4FD3}"/>
    <cellStyle name="標準 9" xfId="2" xr:uid="{6C55320E-7B3B-4D53-8916-E033ED2E0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7CD4-35AA-48C7-9480-0C5AD121813B}">
  <sheetPr>
    <pageSetUpPr fitToPage="1"/>
  </sheetPr>
  <dimension ref="A1:E66"/>
  <sheetViews>
    <sheetView showGridLines="0" tabSelected="1" topLeftCell="B1" zoomScaleNormal="100" workbookViewId="0">
      <selection activeCell="E21" sqref="E21"/>
    </sheetView>
  </sheetViews>
  <sheetFormatPr defaultColWidth="8.6640625" defaultRowHeight="13.9" customHeight="1" x14ac:dyDescent="0.45"/>
  <cols>
    <col min="1" max="1" width="0.44140625" style="2" hidden="1" customWidth="1"/>
    <col min="2" max="2" width="25.5546875" style="2" customWidth="1"/>
    <col min="3" max="3" width="20.5546875" style="18" customWidth="1"/>
    <col min="4" max="4" width="25.5546875" style="2" customWidth="1"/>
    <col min="5" max="5" width="20.5546875" style="18" customWidth="1"/>
    <col min="6" max="16384" width="8.6640625" style="2"/>
  </cols>
  <sheetData>
    <row r="1" spans="2:5" ht="16.5" x14ac:dyDescent="0.45">
      <c r="E1" s="20" t="s">
        <v>182</v>
      </c>
    </row>
    <row r="2" spans="2:5" ht="27.6" customHeight="1" x14ac:dyDescent="0.45">
      <c r="B2" s="104" t="s">
        <v>0</v>
      </c>
      <c r="C2" s="105"/>
      <c r="D2" s="105"/>
      <c r="E2" s="105"/>
    </row>
    <row r="3" spans="2:5" ht="16.5" x14ac:dyDescent="0.45">
      <c r="B3" s="106" t="s">
        <v>187</v>
      </c>
      <c r="C3" s="107"/>
      <c r="D3" s="107"/>
      <c r="E3" s="107"/>
    </row>
    <row r="4" spans="2:5" ht="17.25" thickBot="1" x14ac:dyDescent="0.5">
      <c r="B4" s="3" t="s">
        <v>183</v>
      </c>
      <c r="E4" s="20" t="s">
        <v>186</v>
      </c>
    </row>
    <row r="5" spans="2:5" ht="16.5" x14ac:dyDescent="0.45">
      <c r="B5" s="40" t="s">
        <v>1</v>
      </c>
      <c r="C5" s="41" t="s">
        <v>2</v>
      </c>
      <c r="D5" s="40" t="s">
        <v>1</v>
      </c>
      <c r="E5" s="41" t="s">
        <v>2</v>
      </c>
    </row>
    <row r="6" spans="2:5" ht="14.1" customHeight="1" x14ac:dyDescent="0.45">
      <c r="B6" s="42" t="s">
        <v>3</v>
      </c>
      <c r="C6" s="28"/>
      <c r="D6" s="13" t="s">
        <v>4</v>
      </c>
      <c r="E6" s="28"/>
    </row>
    <row r="7" spans="2:5" ht="14.1" customHeight="1" x14ac:dyDescent="0.45">
      <c r="B7" s="42" t="s">
        <v>5</v>
      </c>
      <c r="C7" s="28">
        <f>C8+C38+C41</f>
        <v>0</v>
      </c>
      <c r="D7" s="13" t="s">
        <v>6</v>
      </c>
      <c r="E7" s="28">
        <f>SUM(E8:E12)</f>
        <v>0</v>
      </c>
    </row>
    <row r="8" spans="2:5" ht="14.1" customHeight="1" x14ac:dyDescent="0.45">
      <c r="B8" s="42" t="s">
        <v>7</v>
      </c>
      <c r="C8" s="28">
        <f>C9+C27+C36+C37</f>
        <v>0</v>
      </c>
      <c r="D8" s="13" t="s">
        <v>8</v>
      </c>
      <c r="E8" s="28">
        <v>0</v>
      </c>
    </row>
    <row r="9" spans="2:5" ht="14.1" customHeight="1" x14ac:dyDescent="0.45">
      <c r="B9" s="42" t="s">
        <v>9</v>
      </c>
      <c r="C9" s="28">
        <f>SUM(C10:C26)</f>
        <v>0</v>
      </c>
      <c r="D9" s="13" t="s">
        <v>10</v>
      </c>
      <c r="E9" s="28">
        <v>0</v>
      </c>
    </row>
    <row r="10" spans="2:5" ht="14.1" customHeight="1" x14ac:dyDescent="0.45">
      <c r="B10" s="42" t="s">
        <v>11</v>
      </c>
      <c r="C10" s="28">
        <v>0</v>
      </c>
      <c r="D10" s="13" t="s">
        <v>12</v>
      </c>
      <c r="E10" s="28">
        <v>0</v>
      </c>
    </row>
    <row r="11" spans="2:5" ht="14.1" customHeight="1" x14ac:dyDescent="0.45">
      <c r="B11" s="42" t="s">
        <v>13</v>
      </c>
      <c r="C11" s="28">
        <v>0</v>
      </c>
      <c r="D11" s="13" t="s">
        <v>14</v>
      </c>
      <c r="E11" s="28">
        <v>0</v>
      </c>
    </row>
    <row r="12" spans="2:5" ht="14.1" customHeight="1" x14ac:dyDescent="0.45">
      <c r="B12" s="42" t="s">
        <v>15</v>
      </c>
      <c r="C12" s="28">
        <v>0</v>
      </c>
      <c r="D12" s="13" t="s">
        <v>16</v>
      </c>
      <c r="E12" s="28">
        <v>0</v>
      </c>
    </row>
    <row r="13" spans="2:5" ht="14.1" customHeight="1" x14ac:dyDescent="0.45">
      <c r="B13" s="42" t="s">
        <v>17</v>
      </c>
      <c r="C13" s="28">
        <v>0</v>
      </c>
      <c r="D13" s="13" t="s">
        <v>18</v>
      </c>
      <c r="E13" s="28">
        <f>SUM(E14:E21)</f>
        <v>10076</v>
      </c>
    </row>
    <row r="14" spans="2:5" ht="14.1" customHeight="1" x14ac:dyDescent="0.45">
      <c r="B14" s="42" t="s">
        <v>19</v>
      </c>
      <c r="C14" s="28">
        <v>0</v>
      </c>
      <c r="D14" s="13" t="s">
        <v>20</v>
      </c>
      <c r="E14" s="28">
        <v>0</v>
      </c>
    </row>
    <row r="15" spans="2:5" ht="14.1" customHeight="1" x14ac:dyDescent="0.45">
      <c r="B15" s="42" t="s">
        <v>21</v>
      </c>
      <c r="C15" s="28">
        <v>0</v>
      </c>
      <c r="D15" s="13" t="s">
        <v>22</v>
      </c>
      <c r="E15" s="28">
        <v>0</v>
      </c>
    </row>
    <row r="16" spans="2:5" ht="14.1" customHeight="1" x14ac:dyDescent="0.45">
      <c r="B16" s="42" t="s">
        <v>23</v>
      </c>
      <c r="C16" s="28">
        <v>0</v>
      </c>
      <c r="D16" s="13" t="s">
        <v>24</v>
      </c>
      <c r="E16" s="28">
        <v>0</v>
      </c>
    </row>
    <row r="17" spans="2:5" ht="14.1" customHeight="1" x14ac:dyDescent="0.45">
      <c r="B17" s="42" t="s">
        <v>25</v>
      </c>
      <c r="C17" s="28">
        <v>0</v>
      </c>
      <c r="D17" s="13" t="s">
        <v>26</v>
      </c>
      <c r="E17" s="28">
        <v>0</v>
      </c>
    </row>
    <row r="18" spans="2:5" ht="14.1" customHeight="1" x14ac:dyDescent="0.45">
      <c r="B18" s="42" t="s">
        <v>27</v>
      </c>
      <c r="C18" s="28">
        <v>0</v>
      </c>
      <c r="D18" s="13" t="s">
        <v>28</v>
      </c>
      <c r="E18" s="28">
        <v>0</v>
      </c>
    </row>
    <row r="19" spans="2:5" ht="14.1" customHeight="1" x14ac:dyDescent="0.45">
      <c r="B19" s="42" t="s">
        <v>29</v>
      </c>
      <c r="C19" s="28">
        <v>0</v>
      </c>
      <c r="D19" s="13" t="s">
        <v>30</v>
      </c>
      <c r="E19" s="28">
        <v>0</v>
      </c>
    </row>
    <row r="20" spans="2:5" ht="14.1" customHeight="1" x14ac:dyDescent="0.45">
      <c r="B20" s="42" t="s">
        <v>31</v>
      </c>
      <c r="C20" s="28">
        <v>0</v>
      </c>
      <c r="D20" s="13" t="s">
        <v>32</v>
      </c>
      <c r="E20" s="28">
        <v>10076</v>
      </c>
    </row>
    <row r="21" spans="2:5" ht="14.1" customHeight="1" x14ac:dyDescent="0.45">
      <c r="B21" s="42" t="s">
        <v>33</v>
      </c>
      <c r="C21" s="28">
        <v>0</v>
      </c>
      <c r="D21" s="13" t="s">
        <v>34</v>
      </c>
      <c r="E21" s="28">
        <v>0</v>
      </c>
    </row>
    <row r="22" spans="2:5" ht="14.1" customHeight="1" x14ac:dyDescent="0.45">
      <c r="B22" s="42" t="s">
        <v>35</v>
      </c>
      <c r="C22" s="28">
        <v>0</v>
      </c>
      <c r="D22" s="14" t="s">
        <v>36</v>
      </c>
      <c r="E22" s="43">
        <f>E7+E13</f>
        <v>10076</v>
      </c>
    </row>
    <row r="23" spans="2:5" ht="14.1" customHeight="1" x14ac:dyDescent="0.45">
      <c r="B23" s="42" t="s">
        <v>37</v>
      </c>
      <c r="C23" s="28">
        <v>0</v>
      </c>
      <c r="D23" s="13" t="s">
        <v>38</v>
      </c>
      <c r="E23" s="28"/>
    </row>
    <row r="24" spans="2:5" ht="14.1" customHeight="1" x14ac:dyDescent="0.45">
      <c r="B24" s="42" t="s">
        <v>39</v>
      </c>
      <c r="C24" s="28">
        <v>0</v>
      </c>
      <c r="D24" s="13" t="s">
        <v>40</v>
      </c>
      <c r="E24" s="28">
        <f>C7+C57+C58</f>
        <v>726384</v>
      </c>
    </row>
    <row r="25" spans="2:5" ht="14.1" customHeight="1" x14ac:dyDescent="0.45">
      <c r="B25" s="42" t="s">
        <v>41</v>
      </c>
      <c r="C25" s="28">
        <v>0</v>
      </c>
      <c r="D25" s="13" t="s">
        <v>42</v>
      </c>
      <c r="E25" s="28">
        <f>C64-E22-E24</f>
        <v>214879</v>
      </c>
    </row>
    <row r="26" spans="2:5" ht="14.1" customHeight="1" x14ac:dyDescent="0.45">
      <c r="B26" s="42" t="s">
        <v>43</v>
      </c>
      <c r="C26" s="28">
        <v>0</v>
      </c>
      <c r="D26" s="13" t="s">
        <v>44</v>
      </c>
      <c r="E26" s="28"/>
    </row>
    <row r="27" spans="2:5" ht="14.1" customHeight="1" x14ac:dyDescent="0.45">
      <c r="B27" s="42" t="s">
        <v>45</v>
      </c>
      <c r="C27" s="28">
        <f>SUM(C28:C35)</f>
        <v>0</v>
      </c>
      <c r="D27" s="13" t="s">
        <v>44</v>
      </c>
      <c r="E27" s="28"/>
    </row>
    <row r="28" spans="2:5" ht="14.1" customHeight="1" x14ac:dyDescent="0.45">
      <c r="B28" s="42" t="s">
        <v>11</v>
      </c>
      <c r="C28" s="28">
        <v>0</v>
      </c>
      <c r="D28" s="13" t="s">
        <v>44</v>
      </c>
      <c r="E28" s="28"/>
    </row>
    <row r="29" spans="2:5" ht="14.1" customHeight="1" x14ac:dyDescent="0.45">
      <c r="B29" s="42" t="s">
        <v>19</v>
      </c>
      <c r="C29" s="28">
        <v>0</v>
      </c>
      <c r="D29" s="13" t="s">
        <v>44</v>
      </c>
      <c r="E29" s="28"/>
    </row>
    <row r="30" spans="2:5" ht="14.1" customHeight="1" x14ac:dyDescent="0.45">
      <c r="B30" s="42" t="s">
        <v>21</v>
      </c>
      <c r="C30" s="28">
        <v>0</v>
      </c>
      <c r="D30" s="13" t="s">
        <v>44</v>
      </c>
      <c r="E30" s="28"/>
    </row>
    <row r="31" spans="2:5" ht="14.1" customHeight="1" x14ac:dyDescent="0.45">
      <c r="B31" s="42" t="s">
        <v>23</v>
      </c>
      <c r="C31" s="28">
        <v>0</v>
      </c>
      <c r="D31" s="13" t="s">
        <v>44</v>
      </c>
      <c r="E31" s="28"/>
    </row>
    <row r="32" spans="2:5" ht="14.1" customHeight="1" x14ac:dyDescent="0.45">
      <c r="B32" s="42" t="s">
        <v>25</v>
      </c>
      <c r="C32" s="28">
        <v>0</v>
      </c>
      <c r="D32" s="13" t="s">
        <v>44</v>
      </c>
      <c r="E32" s="28"/>
    </row>
    <row r="33" spans="2:5" ht="14.1" customHeight="1" x14ac:dyDescent="0.45">
      <c r="B33" s="42" t="s">
        <v>46</v>
      </c>
      <c r="C33" s="28">
        <v>0</v>
      </c>
      <c r="D33" s="13" t="s">
        <v>44</v>
      </c>
      <c r="E33" s="28"/>
    </row>
    <row r="34" spans="2:5" ht="14.1" customHeight="1" x14ac:dyDescent="0.45">
      <c r="B34" s="42" t="s">
        <v>41</v>
      </c>
      <c r="C34" s="28">
        <v>0</v>
      </c>
      <c r="D34" s="13" t="s">
        <v>44</v>
      </c>
      <c r="E34" s="28"/>
    </row>
    <row r="35" spans="2:5" ht="14.1" customHeight="1" x14ac:dyDescent="0.45">
      <c r="B35" s="42" t="s">
        <v>43</v>
      </c>
      <c r="C35" s="28">
        <v>0</v>
      </c>
      <c r="D35" s="13" t="s">
        <v>44</v>
      </c>
      <c r="E35" s="28"/>
    </row>
    <row r="36" spans="2:5" ht="14.1" customHeight="1" x14ac:dyDescent="0.45">
      <c r="B36" s="42" t="s">
        <v>47</v>
      </c>
      <c r="C36" s="28">
        <v>0</v>
      </c>
      <c r="D36" s="13" t="s">
        <v>44</v>
      </c>
      <c r="E36" s="28"/>
    </row>
    <row r="37" spans="2:5" ht="14.1" customHeight="1" x14ac:dyDescent="0.45">
      <c r="B37" s="42" t="s">
        <v>48</v>
      </c>
      <c r="C37" s="28">
        <v>0</v>
      </c>
      <c r="D37" s="13" t="s">
        <v>44</v>
      </c>
      <c r="E37" s="28"/>
    </row>
    <row r="38" spans="2:5" ht="14.1" customHeight="1" x14ac:dyDescent="0.45">
      <c r="B38" s="42" t="s">
        <v>49</v>
      </c>
      <c r="C38" s="28">
        <f>SUM(C39:C40)</f>
        <v>0</v>
      </c>
      <c r="D38" s="13" t="s">
        <v>44</v>
      </c>
      <c r="E38" s="28"/>
    </row>
    <row r="39" spans="2:5" ht="14.1" customHeight="1" x14ac:dyDescent="0.45">
      <c r="B39" s="42" t="s">
        <v>50</v>
      </c>
      <c r="C39" s="28">
        <v>0</v>
      </c>
      <c r="D39" s="13" t="s">
        <v>44</v>
      </c>
      <c r="E39" s="28"/>
    </row>
    <row r="40" spans="2:5" ht="14.1" customHeight="1" x14ac:dyDescent="0.45">
      <c r="B40" s="42" t="s">
        <v>34</v>
      </c>
      <c r="C40" s="28">
        <v>0</v>
      </c>
      <c r="D40" s="13" t="s">
        <v>44</v>
      </c>
      <c r="E40" s="28"/>
    </row>
    <row r="41" spans="2:5" ht="14.1" customHeight="1" x14ac:dyDescent="0.45">
      <c r="B41" s="42" t="s">
        <v>51</v>
      </c>
      <c r="C41" s="28">
        <f>C42+C46+C47+C48+C49+C52+C53</f>
        <v>0</v>
      </c>
      <c r="D41" s="13" t="s">
        <v>44</v>
      </c>
      <c r="E41" s="28"/>
    </row>
    <row r="42" spans="2:5" ht="14.1" customHeight="1" x14ac:dyDescent="0.45">
      <c r="B42" s="42" t="s">
        <v>52</v>
      </c>
      <c r="C42" s="28">
        <f>SUM(C43:C45)</f>
        <v>0</v>
      </c>
      <c r="D42" s="13" t="s">
        <v>44</v>
      </c>
      <c r="E42" s="28"/>
    </row>
    <row r="43" spans="2:5" ht="14.1" customHeight="1" x14ac:dyDescent="0.45">
      <c r="B43" s="42" t="s">
        <v>53</v>
      </c>
      <c r="C43" s="28">
        <v>0</v>
      </c>
      <c r="D43" s="13" t="s">
        <v>44</v>
      </c>
      <c r="E43" s="28"/>
    </row>
    <row r="44" spans="2:5" ht="14.1" customHeight="1" x14ac:dyDescent="0.45">
      <c r="B44" s="42" t="s">
        <v>54</v>
      </c>
      <c r="C44" s="28">
        <v>0</v>
      </c>
      <c r="D44" s="13" t="s">
        <v>44</v>
      </c>
      <c r="E44" s="28"/>
    </row>
    <row r="45" spans="2:5" ht="14.1" customHeight="1" x14ac:dyDescent="0.45">
      <c r="B45" s="42" t="s">
        <v>46</v>
      </c>
      <c r="C45" s="28">
        <v>0</v>
      </c>
      <c r="D45" s="13" t="s">
        <v>44</v>
      </c>
      <c r="E45" s="28"/>
    </row>
    <row r="46" spans="2:5" ht="14.1" customHeight="1" x14ac:dyDescent="0.45">
      <c r="B46" s="42" t="s">
        <v>55</v>
      </c>
      <c r="C46" s="28">
        <v>0</v>
      </c>
      <c r="D46" s="13" t="s">
        <v>44</v>
      </c>
      <c r="E46" s="28"/>
    </row>
    <row r="47" spans="2:5" ht="14.1" customHeight="1" x14ac:dyDescent="0.45">
      <c r="B47" s="42" t="s">
        <v>56</v>
      </c>
      <c r="C47" s="28">
        <v>0</v>
      </c>
      <c r="D47" s="13" t="s">
        <v>44</v>
      </c>
      <c r="E47" s="28"/>
    </row>
    <row r="48" spans="2:5" ht="14.1" customHeight="1" x14ac:dyDescent="0.45">
      <c r="B48" s="42" t="s">
        <v>57</v>
      </c>
      <c r="C48" s="28">
        <v>0</v>
      </c>
      <c r="D48" s="13" t="s">
        <v>44</v>
      </c>
      <c r="E48" s="28"/>
    </row>
    <row r="49" spans="2:5" ht="14.1" customHeight="1" x14ac:dyDescent="0.45">
      <c r="B49" s="42" t="s">
        <v>58</v>
      </c>
      <c r="C49" s="28">
        <f>SUM(C50:C51)</f>
        <v>0</v>
      </c>
      <c r="D49" s="13" t="s">
        <v>44</v>
      </c>
      <c r="E49" s="28"/>
    </row>
    <row r="50" spans="2:5" ht="14.1" customHeight="1" x14ac:dyDescent="0.45">
      <c r="B50" s="42" t="s">
        <v>59</v>
      </c>
      <c r="C50" s="28">
        <v>0</v>
      </c>
      <c r="D50" s="13" t="s">
        <v>44</v>
      </c>
      <c r="E50" s="28"/>
    </row>
    <row r="51" spans="2:5" ht="14.1" customHeight="1" x14ac:dyDescent="0.45">
      <c r="B51" s="42" t="s">
        <v>46</v>
      </c>
      <c r="C51" s="28">
        <v>0</v>
      </c>
      <c r="D51" s="13" t="s">
        <v>44</v>
      </c>
      <c r="E51" s="28"/>
    </row>
    <row r="52" spans="2:5" ht="14.1" customHeight="1" x14ac:dyDescent="0.45">
      <c r="B52" s="42" t="s">
        <v>34</v>
      </c>
      <c r="C52" s="28">
        <v>0</v>
      </c>
      <c r="D52" s="13" t="s">
        <v>44</v>
      </c>
      <c r="E52" s="28"/>
    </row>
    <row r="53" spans="2:5" ht="14.1" customHeight="1" x14ac:dyDescent="0.45">
      <c r="B53" s="42" t="s">
        <v>60</v>
      </c>
      <c r="C53" s="28">
        <v>0</v>
      </c>
      <c r="D53" s="13" t="s">
        <v>44</v>
      </c>
      <c r="E53" s="28"/>
    </row>
    <row r="54" spans="2:5" ht="14.1" customHeight="1" x14ac:dyDescent="0.45">
      <c r="B54" s="42" t="s">
        <v>61</v>
      </c>
      <c r="C54" s="28">
        <f>SUM(C55:C58) +C61+C62+C63</f>
        <v>951339</v>
      </c>
      <c r="D54" s="13" t="s">
        <v>44</v>
      </c>
      <c r="E54" s="28"/>
    </row>
    <row r="55" spans="2:5" ht="14.1" customHeight="1" x14ac:dyDescent="0.45">
      <c r="B55" s="42" t="s">
        <v>62</v>
      </c>
      <c r="C55" s="28">
        <f>資金収支計算書!C57</f>
        <v>224955</v>
      </c>
      <c r="D55" s="13" t="s">
        <v>44</v>
      </c>
      <c r="E55" s="28"/>
    </row>
    <row r="56" spans="2:5" ht="14.1" customHeight="1" x14ac:dyDescent="0.45">
      <c r="B56" s="42" t="s">
        <v>63</v>
      </c>
      <c r="C56" s="28">
        <v>0</v>
      </c>
      <c r="D56" s="13" t="s">
        <v>44</v>
      </c>
      <c r="E56" s="28"/>
    </row>
    <row r="57" spans="2:5" ht="14.1" customHeight="1" x14ac:dyDescent="0.45">
      <c r="B57" s="42" t="s">
        <v>64</v>
      </c>
      <c r="C57" s="28">
        <v>0</v>
      </c>
      <c r="D57" s="13" t="s">
        <v>44</v>
      </c>
      <c r="E57" s="28"/>
    </row>
    <row r="58" spans="2:5" ht="14.1" customHeight="1" x14ac:dyDescent="0.45">
      <c r="B58" s="42" t="s">
        <v>65</v>
      </c>
      <c r="C58" s="28">
        <f>SUM(C59:C60)</f>
        <v>726384</v>
      </c>
      <c r="D58" s="13" t="s">
        <v>44</v>
      </c>
      <c r="E58" s="28"/>
    </row>
    <row r="59" spans="2:5" ht="14.1" customHeight="1" x14ac:dyDescent="0.45">
      <c r="B59" s="42" t="s">
        <v>66</v>
      </c>
      <c r="C59" s="28">
        <v>726384</v>
      </c>
      <c r="D59" s="13" t="s">
        <v>44</v>
      </c>
      <c r="E59" s="28"/>
    </row>
    <row r="60" spans="2:5" ht="14.1" customHeight="1" x14ac:dyDescent="0.45">
      <c r="B60" s="42" t="s">
        <v>67</v>
      </c>
      <c r="C60" s="28">
        <v>0</v>
      </c>
      <c r="D60" s="13" t="s">
        <v>44</v>
      </c>
      <c r="E60" s="28"/>
    </row>
    <row r="61" spans="2:5" ht="14.1" customHeight="1" x14ac:dyDescent="0.45">
      <c r="B61" s="42" t="s">
        <v>68</v>
      </c>
      <c r="C61" s="28">
        <v>0</v>
      </c>
      <c r="D61" s="13" t="s">
        <v>44</v>
      </c>
      <c r="E61" s="28"/>
    </row>
    <row r="62" spans="2:5" ht="14.1" customHeight="1" x14ac:dyDescent="0.45">
      <c r="B62" s="42" t="s">
        <v>69</v>
      </c>
      <c r="C62" s="28">
        <v>0</v>
      </c>
      <c r="D62" s="13" t="s">
        <v>44</v>
      </c>
      <c r="E62" s="28"/>
    </row>
    <row r="63" spans="2:5" ht="14.1" customHeight="1" thickBot="1" x14ac:dyDescent="0.5">
      <c r="B63" s="42" t="s">
        <v>70</v>
      </c>
      <c r="C63" s="28">
        <v>0</v>
      </c>
      <c r="D63" s="44" t="s">
        <v>71</v>
      </c>
      <c r="E63" s="45">
        <f>SUM(E24:E25)</f>
        <v>941263</v>
      </c>
    </row>
    <row r="64" spans="2:5" ht="14.1" customHeight="1" thickBot="1" x14ac:dyDescent="0.5">
      <c r="B64" s="46" t="s">
        <v>72</v>
      </c>
      <c r="C64" s="29">
        <f>C7+C54</f>
        <v>951339</v>
      </c>
      <c r="D64" s="15" t="s">
        <v>73</v>
      </c>
      <c r="E64" s="29">
        <f>E22+E63</f>
        <v>951339</v>
      </c>
    </row>
    <row r="66" spans="2:2" ht="13.9" customHeight="1" x14ac:dyDescent="0.45">
      <c r="B66" s="39"/>
    </row>
  </sheetData>
  <mergeCells count="2">
    <mergeCell ref="B2:E2"/>
    <mergeCell ref="B3:E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AD9-3182-4CA7-AEE8-460F2C81D242}">
  <sheetPr>
    <pageSetUpPr fitToPage="1"/>
  </sheetPr>
  <dimension ref="A1:C43"/>
  <sheetViews>
    <sheetView showGridLines="0" topLeftCell="B19" zoomScaleNormal="100" workbookViewId="0">
      <selection activeCell="B43" sqref="B43"/>
    </sheetView>
  </sheetViews>
  <sheetFormatPr defaultColWidth="8.6640625" defaultRowHeight="13.5" x14ac:dyDescent="0.45"/>
  <cols>
    <col min="1" max="1" width="0.109375" style="1" hidden="1" customWidth="1"/>
    <col min="2" max="2" width="45.6640625" style="1" customWidth="1"/>
    <col min="3" max="3" width="25.5546875" style="21" customWidth="1"/>
    <col min="4" max="4" width="2.5546875" style="1" customWidth="1"/>
    <col min="5" max="16384" width="8.6640625" style="1"/>
  </cols>
  <sheetData>
    <row r="1" spans="2:3" ht="16.5" x14ac:dyDescent="0.45">
      <c r="B1" s="2"/>
      <c r="C1" s="20" t="s">
        <v>182</v>
      </c>
    </row>
    <row r="2" spans="2:3" ht="26.45" customHeight="1" x14ac:dyDescent="0.45">
      <c r="B2" s="104" t="s">
        <v>74</v>
      </c>
      <c r="C2" s="105"/>
    </row>
    <row r="3" spans="2:3" ht="16.5" x14ac:dyDescent="0.45">
      <c r="B3" s="108" t="s">
        <v>184</v>
      </c>
      <c r="C3" s="105"/>
    </row>
    <row r="4" spans="2:3" ht="16.5" x14ac:dyDescent="0.45">
      <c r="B4" s="108" t="s">
        <v>185</v>
      </c>
      <c r="C4" s="105"/>
    </row>
    <row r="5" spans="2:3" ht="14.25" x14ac:dyDescent="0.45">
      <c r="B5" s="3" t="s">
        <v>183</v>
      </c>
      <c r="C5" s="20" t="s">
        <v>186</v>
      </c>
    </row>
    <row r="6" spans="2:3" ht="14.25" x14ac:dyDescent="0.45">
      <c r="B6" s="12" t="s">
        <v>1</v>
      </c>
      <c r="C6" s="19" t="s">
        <v>2</v>
      </c>
    </row>
    <row r="7" spans="2:3" ht="15" customHeight="1" x14ac:dyDescent="0.45">
      <c r="B7" s="13" t="s">
        <v>75</v>
      </c>
      <c r="C7" s="28">
        <f>C8+C23</f>
        <v>1800655</v>
      </c>
    </row>
    <row r="8" spans="2:3" ht="15" customHeight="1" x14ac:dyDescent="0.45">
      <c r="B8" s="13" t="s">
        <v>76</v>
      </c>
      <c r="C8" s="28">
        <f>C9+C14+C19</f>
        <v>242288</v>
      </c>
    </row>
    <row r="9" spans="2:3" ht="15" customHeight="1" x14ac:dyDescent="0.45">
      <c r="B9" s="13" t="s">
        <v>77</v>
      </c>
      <c r="C9" s="28">
        <f>SUM(C10:C13)</f>
        <v>103193</v>
      </c>
    </row>
    <row r="10" spans="2:3" ht="15" customHeight="1" x14ac:dyDescent="0.45">
      <c r="B10" s="13" t="s">
        <v>174</v>
      </c>
      <c r="C10" s="28">
        <v>102873</v>
      </c>
    </row>
    <row r="11" spans="2:3" ht="15" customHeight="1" x14ac:dyDescent="0.45">
      <c r="B11" s="13" t="s">
        <v>78</v>
      </c>
      <c r="C11" s="28">
        <v>0</v>
      </c>
    </row>
    <row r="12" spans="2:3" ht="15" customHeight="1" x14ac:dyDescent="0.45">
      <c r="B12" s="13" t="s">
        <v>79</v>
      </c>
      <c r="C12" s="28">
        <v>0</v>
      </c>
    </row>
    <row r="13" spans="2:3" ht="15" customHeight="1" x14ac:dyDescent="0.45">
      <c r="B13" s="13" t="s">
        <v>80</v>
      </c>
      <c r="C13" s="28">
        <v>320</v>
      </c>
    </row>
    <row r="14" spans="2:3" ht="15" customHeight="1" x14ac:dyDescent="0.45">
      <c r="B14" s="13" t="s">
        <v>81</v>
      </c>
      <c r="C14" s="28">
        <f>SUM(C15:C18)</f>
        <v>55643</v>
      </c>
    </row>
    <row r="15" spans="2:3" ht="15" customHeight="1" x14ac:dyDescent="0.45">
      <c r="B15" s="13" t="s">
        <v>82</v>
      </c>
      <c r="C15" s="28">
        <v>55643</v>
      </c>
    </row>
    <row r="16" spans="2:3" ht="15" customHeight="1" x14ac:dyDescent="0.45">
      <c r="B16" s="13" t="s">
        <v>83</v>
      </c>
      <c r="C16" s="28">
        <v>0</v>
      </c>
    </row>
    <row r="17" spans="2:3" ht="15" customHeight="1" x14ac:dyDescent="0.45">
      <c r="B17" s="13" t="s">
        <v>84</v>
      </c>
      <c r="C17" s="28">
        <v>0</v>
      </c>
    </row>
    <row r="18" spans="2:3" ht="15" customHeight="1" x14ac:dyDescent="0.45">
      <c r="B18" s="13" t="s">
        <v>85</v>
      </c>
      <c r="C18" s="28">
        <v>0</v>
      </c>
    </row>
    <row r="19" spans="2:3" ht="15" customHeight="1" x14ac:dyDescent="0.45">
      <c r="B19" s="13" t="s">
        <v>86</v>
      </c>
      <c r="C19" s="28">
        <f>SUM(C20:C22)</f>
        <v>83452</v>
      </c>
    </row>
    <row r="20" spans="2:3" ht="15" customHeight="1" x14ac:dyDescent="0.45">
      <c r="B20" s="13" t="s">
        <v>87</v>
      </c>
      <c r="C20" s="28">
        <v>0</v>
      </c>
    </row>
    <row r="21" spans="2:3" ht="15" customHeight="1" x14ac:dyDescent="0.45">
      <c r="B21" s="13" t="s">
        <v>88</v>
      </c>
      <c r="C21" s="28">
        <v>0</v>
      </c>
    </row>
    <row r="22" spans="2:3" ht="15" customHeight="1" x14ac:dyDescent="0.45">
      <c r="B22" s="13" t="s">
        <v>89</v>
      </c>
      <c r="C22" s="28">
        <v>83452</v>
      </c>
    </row>
    <row r="23" spans="2:3" ht="15" customHeight="1" x14ac:dyDescent="0.45">
      <c r="B23" s="13" t="s">
        <v>90</v>
      </c>
      <c r="C23" s="28">
        <f>SUM(C24:C27)</f>
        <v>1558367</v>
      </c>
    </row>
    <row r="24" spans="2:3" ht="15" customHeight="1" x14ac:dyDescent="0.45">
      <c r="B24" s="13" t="s">
        <v>91</v>
      </c>
      <c r="C24" s="28">
        <v>541</v>
      </c>
    </row>
    <row r="25" spans="2:3" ht="15" customHeight="1" x14ac:dyDescent="0.45">
      <c r="B25" s="13" t="s">
        <v>92</v>
      </c>
      <c r="C25" s="28">
        <v>0</v>
      </c>
    </row>
    <row r="26" spans="2:3" ht="15" customHeight="1" x14ac:dyDescent="0.45">
      <c r="B26" s="13" t="s">
        <v>93</v>
      </c>
      <c r="C26" s="28">
        <v>1557826</v>
      </c>
    </row>
    <row r="27" spans="2:3" ht="15" customHeight="1" x14ac:dyDescent="0.45">
      <c r="B27" s="13" t="s">
        <v>94</v>
      </c>
      <c r="C27" s="28">
        <v>0</v>
      </c>
    </row>
    <row r="28" spans="2:3" ht="15" customHeight="1" x14ac:dyDescent="0.45">
      <c r="B28" s="13" t="s">
        <v>95</v>
      </c>
      <c r="C28" s="28">
        <f>SUM(C29:C30)</f>
        <v>1637</v>
      </c>
    </row>
    <row r="29" spans="2:3" ht="15" customHeight="1" x14ac:dyDescent="0.45">
      <c r="B29" s="13" t="s">
        <v>96</v>
      </c>
      <c r="C29" s="28">
        <v>0</v>
      </c>
    </row>
    <row r="30" spans="2:3" ht="15" customHeight="1" x14ac:dyDescent="0.45">
      <c r="B30" s="13" t="s">
        <v>97</v>
      </c>
      <c r="C30" s="28">
        <v>1637</v>
      </c>
    </row>
    <row r="31" spans="2:3" ht="15" customHeight="1" x14ac:dyDescent="0.45">
      <c r="B31" s="14" t="s">
        <v>98</v>
      </c>
      <c r="C31" s="43">
        <f>C7-C28</f>
        <v>1799018</v>
      </c>
    </row>
    <row r="32" spans="2:3" ht="15" customHeight="1" x14ac:dyDescent="0.45">
      <c r="B32" s="13" t="s">
        <v>99</v>
      </c>
      <c r="C32" s="28">
        <f>SUM(C33:C37)</f>
        <v>0</v>
      </c>
    </row>
    <row r="33" spans="2:3" ht="15" customHeight="1" x14ac:dyDescent="0.45">
      <c r="B33" s="13" t="s">
        <v>100</v>
      </c>
      <c r="C33" s="28">
        <v>0</v>
      </c>
    </row>
    <row r="34" spans="2:3" ht="15" customHeight="1" x14ac:dyDescent="0.45">
      <c r="B34" s="13" t="s">
        <v>101</v>
      </c>
      <c r="C34" s="28">
        <v>0</v>
      </c>
    </row>
    <row r="35" spans="2:3" ht="15" customHeight="1" x14ac:dyDescent="0.45">
      <c r="B35" s="13" t="s">
        <v>102</v>
      </c>
      <c r="C35" s="28">
        <v>0</v>
      </c>
    </row>
    <row r="36" spans="2:3" ht="15" customHeight="1" x14ac:dyDescent="0.45">
      <c r="B36" s="13" t="s">
        <v>103</v>
      </c>
      <c r="C36" s="28">
        <v>0</v>
      </c>
    </row>
    <row r="37" spans="2:3" ht="15" customHeight="1" x14ac:dyDescent="0.45">
      <c r="B37" s="13" t="s">
        <v>104</v>
      </c>
      <c r="C37" s="28">
        <v>0</v>
      </c>
    </row>
    <row r="38" spans="2:3" ht="15" customHeight="1" x14ac:dyDescent="0.45">
      <c r="B38" s="13" t="s">
        <v>105</v>
      </c>
      <c r="C38" s="28">
        <f>SUM(C39:C40)</f>
        <v>0</v>
      </c>
    </row>
    <row r="39" spans="2:3" ht="15" customHeight="1" x14ac:dyDescent="0.45">
      <c r="B39" s="13" t="s">
        <v>106</v>
      </c>
      <c r="C39" s="28">
        <v>0</v>
      </c>
    </row>
    <row r="40" spans="2:3" ht="15" customHeight="1" x14ac:dyDescent="0.45">
      <c r="B40" s="13" t="s">
        <v>107</v>
      </c>
      <c r="C40" s="28">
        <v>0</v>
      </c>
    </row>
    <row r="41" spans="2:3" ht="15" customHeight="1" x14ac:dyDescent="0.45">
      <c r="B41" s="15" t="s">
        <v>108</v>
      </c>
      <c r="C41" s="29">
        <f>C31+C32-C38</f>
        <v>1799018</v>
      </c>
    </row>
    <row r="43" spans="2:3" x14ac:dyDescent="0.45">
      <c r="B43" s="39"/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8817-3EB7-49B6-9627-B5902B745F06}">
  <sheetPr>
    <pageSetUpPr fitToPage="1"/>
  </sheetPr>
  <dimension ref="A1:I49"/>
  <sheetViews>
    <sheetView showGridLines="0" topLeftCell="B1" zoomScaleNormal="100" workbookViewId="0">
      <selection activeCell="B26" sqref="B26"/>
    </sheetView>
  </sheetViews>
  <sheetFormatPr defaultColWidth="8.6640625" defaultRowHeight="16.5" x14ac:dyDescent="0.45"/>
  <cols>
    <col min="1" max="1" width="0.33203125" style="2" hidden="1" customWidth="1"/>
    <col min="2" max="2" width="25.5546875" style="2" customWidth="1"/>
    <col min="3" max="5" width="18.5546875" style="18" customWidth="1"/>
    <col min="6" max="6" width="1.44140625" style="2" customWidth="1"/>
    <col min="7" max="16384" width="8.6640625" style="2"/>
  </cols>
  <sheetData>
    <row r="1" spans="2:9" ht="13.35" customHeight="1" x14ac:dyDescent="0.45">
      <c r="E1" s="20" t="s">
        <v>182</v>
      </c>
    </row>
    <row r="2" spans="2:9" ht="26.45" customHeight="1" x14ac:dyDescent="0.45">
      <c r="B2" s="110" t="s">
        <v>109</v>
      </c>
      <c r="C2" s="110"/>
      <c r="D2" s="110"/>
      <c r="E2" s="110"/>
    </row>
    <row r="3" spans="2:9" ht="17.649999999999999" customHeight="1" x14ac:dyDescent="0.45">
      <c r="B3" s="108" t="s">
        <v>184</v>
      </c>
      <c r="C3" s="108"/>
      <c r="D3" s="108"/>
      <c r="E3" s="108"/>
    </row>
    <row r="4" spans="2:9" x14ac:dyDescent="0.45">
      <c r="B4" s="108" t="s">
        <v>185</v>
      </c>
      <c r="C4" s="108"/>
      <c r="D4" s="108"/>
      <c r="E4" s="108"/>
      <c r="H4" s="109"/>
      <c r="I4" s="109"/>
    </row>
    <row r="5" spans="2:9" ht="17.25" thickBot="1" x14ac:dyDescent="0.5">
      <c r="B5" s="3" t="s">
        <v>183</v>
      </c>
      <c r="C5" s="22"/>
      <c r="D5" s="22"/>
      <c r="E5" s="20" t="s">
        <v>186</v>
      </c>
    </row>
    <row r="6" spans="2:9" ht="13.9" customHeight="1" x14ac:dyDescent="0.45">
      <c r="B6" s="111" t="s">
        <v>1</v>
      </c>
      <c r="C6" s="113" t="s">
        <v>110</v>
      </c>
      <c r="D6" s="23"/>
      <c r="E6" s="24"/>
      <c r="F6" s="4"/>
    </row>
    <row r="7" spans="2:9" ht="13.9" customHeight="1" thickBot="1" x14ac:dyDescent="0.5">
      <c r="B7" s="112"/>
      <c r="C7" s="114"/>
      <c r="D7" s="25" t="s">
        <v>111</v>
      </c>
      <c r="E7" s="26" t="s">
        <v>112</v>
      </c>
      <c r="F7" s="4"/>
    </row>
    <row r="8" spans="2:9" ht="16.350000000000001" customHeight="1" x14ac:dyDescent="0.45">
      <c r="B8" s="5" t="s">
        <v>113</v>
      </c>
      <c r="C8" s="30">
        <f>D8+E8</f>
        <v>960382</v>
      </c>
      <c r="D8" s="30">
        <v>657794</v>
      </c>
      <c r="E8" s="47">
        <v>302588</v>
      </c>
      <c r="F8" s="4"/>
    </row>
    <row r="9" spans="2:9" ht="16.350000000000001" customHeight="1" x14ac:dyDescent="0.45">
      <c r="B9" s="6" t="s">
        <v>114</v>
      </c>
      <c r="C9" s="31">
        <f>D9+E9</f>
        <v>-1799018</v>
      </c>
      <c r="D9" s="32"/>
      <c r="E9" s="48">
        <f>行政コスト計算書!C41*-1</f>
        <v>-1799018</v>
      </c>
      <c r="F9" s="7"/>
    </row>
    <row r="10" spans="2:9" ht="16.350000000000001" customHeight="1" x14ac:dyDescent="0.45">
      <c r="B10" s="6" t="s">
        <v>115</v>
      </c>
      <c r="C10" s="31">
        <f t="shared" ref="C10:C11" si="0">D10+E10</f>
        <v>1779899</v>
      </c>
      <c r="D10" s="33"/>
      <c r="E10" s="48">
        <f>SUM(E11:E12)</f>
        <v>1779899</v>
      </c>
      <c r="F10" s="7"/>
    </row>
    <row r="11" spans="2:9" ht="16.350000000000001" customHeight="1" x14ac:dyDescent="0.45">
      <c r="B11" s="6" t="s">
        <v>116</v>
      </c>
      <c r="C11" s="31">
        <f t="shared" si="0"/>
        <v>1771622</v>
      </c>
      <c r="D11" s="33"/>
      <c r="E11" s="48">
        <v>1771622</v>
      </c>
      <c r="F11" s="7"/>
    </row>
    <row r="12" spans="2:9" ht="16.350000000000001" customHeight="1" x14ac:dyDescent="0.45">
      <c r="B12" s="6" t="s">
        <v>117</v>
      </c>
      <c r="C12" s="34">
        <f>D12+E12</f>
        <v>8277</v>
      </c>
      <c r="D12" s="33"/>
      <c r="E12" s="48">
        <v>8277</v>
      </c>
      <c r="F12" s="7"/>
    </row>
    <row r="13" spans="2:9" ht="16.350000000000001" customHeight="1" x14ac:dyDescent="0.45">
      <c r="B13" s="8" t="s">
        <v>179</v>
      </c>
      <c r="C13" s="31">
        <f>C9+C10</f>
        <v>-19119</v>
      </c>
      <c r="D13" s="49"/>
      <c r="E13" s="50">
        <f>E9+E10</f>
        <v>-19119</v>
      </c>
      <c r="F13" s="7"/>
    </row>
    <row r="14" spans="2:9" ht="16.350000000000001" customHeight="1" x14ac:dyDescent="0.45">
      <c r="B14" s="6" t="s">
        <v>118</v>
      </c>
      <c r="C14" s="32"/>
      <c r="D14" s="51">
        <f>SUM(D15:D18)</f>
        <v>68591</v>
      </c>
      <c r="E14" s="52">
        <f>SUM(E15:E18)</f>
        <v>-68591</v>
      </c>
      <c r="F14" s="7"/>
    </row>
    <row r="15" spans="2:9" ht="16.350000000000001" customHeight="1" x14ac:dyDescent="0.45">
      <c r="B15" s="6" t="s">
        <v>119</v>
      </c>
      <c r="C15" s="33"/>
      <c r="D15" s="31">
        <v>0</v>
      </c>
      <c r="E15" s="48">
        <v>0</v>
      </c>
      <c r="F15" s="7"/>
    </row>
    <row r="16" spans="2:9" ht="16.350000000000001" customHeight="1" x14ac:dyDescent="0.45">
      <c r="B16" s="6" t="s">
        <v>120</v>
      </c>
      <c r="C16" s="33"/>
      <c r="D16" s="31">
        <v>0</v>
      </c>
      <c r="E16" s="48">
        <v>0</v>
      </c>
      <c r="F16" s="7"/>
    </row>
    <row r="17" spans="2:6" ht="16.350000000000001" customHeight="1" x14ac:dyDescent="0.45">
      <c r="B17" s="6" t="s">
        <v>121</v>
      </c>
      <c r="C17" s="33"/>
      <c r="D17" s="31">
        <v>311387</v>
      </c>
      <c r="E17" s="48">
        <v>-311387</v>
      </c>
      <c r="F17" s="7"/>
    </row>
    <row r="18" spans="2:6" ht="16.350000000000001" customHeight="1" x14ac:dyDescent="0.45">
      <c r="B18" s="6" t="s">
        <v>122</v>
      </c>
      <c r="C18" s="33"/>
      <c r="D18" s="31">
        <v>-242796</v>
      </c>
      <c r="E18" s="48">
        <v>242796</v>
      </c>
      <c r="F18" s="7"/>
    </row>
    <row r="19" spans="2:6" ht="16.350000000000001" customHeight="1" x14ac:dyDescent="0.45">
      <c r="B19" s="6" t="s">
        <v>123</v>
      </c>
      <c r="C19" s="31">
        <f>D19+E19</f>
        <v>0</v>
      </c>
      <c r="D19" s="31">
        <v>0</v>
      </c>
      <c r="E19" s="53"/>
      <c r="F19" s="7"/>
    </row>
    <row r="20" spans="2:6" ht="16.350000000000001" customHeight="1" x14ac:dyDescent="0.45">
      <c r="B20" s="6" t="s">
        <v>175</v>
      </c>
      <c r="C20" s="31">
        <f>D20+E20</f>
        <v>0</v>
      </c>
      <c r="D20" s="31">
        <v>0</v>
      </c>
      <c r="E20" s="53"/>
      <c r="F20" s="7"/>
    </row>
    <row r="21" spans="2:6" ht="16.350000000000001" customHeight="1" x14ac:dyDescent="0.45">
      <c r="B21" s="9" t="s">
        <v>176</v>
      </c>
      <c r="C21" s="31">
        <f>D21+E21</f>
        <v>0</v>
      </c>
      <c r="D21" s="31">
        <v>0</v>
      </c>
      <c r="E21" s="54">
        <v>0</v>
      </c>
      <c r="F21" s="7"/>
    </row>
    <row r="22" spans="2:6" ht="16.350000000000001" customHeight="1" thickBot="1" x14ac:dyDescent="0.5">
      <c r="B22" s="6" t="s">
        <v>177</v>
      </c>
      <c r="C22" s="35">
        <f>D22+E22</f>
        <v>-19119</v>
      </c>
      <c r="D22" s="35">
        <f>D14+D19+D20+D21</f>
        <v>68591</v>
      </c>
      <c r="E22" s="36">
        <f>E13+E14+E19+E20+E21</f>
        <v>-87710</v>
      </c>
      <c r="F22" s="7"/>
    </row>
    <row r="23" spans="2:6" ht="16.350000000000001" customHeight="1" thickBot="1" x14ac:dyDescent="0.5">
      <c r="B23" s="10" t="s">
        <v>178</v>
      </c>
      <c r="C23" s="37">
        <f>D23+E23</f>
        <v>941263</v>
      </c>
      <c r="D23" s="37">
        <f>D8+D13+D22</f>
        <v>726385</v>
      </c>
      <c r="E23" s="38">
        <f>E8+E22</f>
        <v>214878</v>
      </c>
      <c r="F23" s="7"/>
    </row>
    <row r="24" spans="2:6" ht="4.3499999999999996" customHeight="1" x14ac:dyDescent="0.45">
      <c r="D24" s="27"/>
      <c r="F24" s="11"/>
    </row>
    <row r="25" spans="2:6" x14ac:dyDescent="0.45">
      <c r="F25" s="11"/>
    </row>
    <row r="26" spans="2:6" x14ac:dyDescent="0.45">
      <c r="B26" s="39"/>
      <c r="F26" s="11"/>
    </row>
    <row r="27" spans="2:6" x14ac:dyDescent="0.45">
      <c r="F27" s="11"/>
    </row>
    <row r="28" spans="2:6" x14ac:dyDescent="0.45">
      <c r="F28" s="11"/>
    </row>
    <row r="29" spans="2:6" x14ac:dyDescent="0.45">
      <c r="F29" s="11"/>
    </row>
    <row r="30" spans="2:6" x14ac:dyDescent="0.45">
      <c r="F30" s="11"/>
    </row>
    <row r="31" spans="2:6" x14ac:dyDescent="0.45">
      <c r="F31" s="11"/>
    </row>
    <row r="32" spans="2:6" x14ac:dyDescent="0.45">
      <c r="F32" s="11"/>
    </row>
    <row r="33" spans="6:6" x14ac:dyDescent="0.45">
      <c r="F33" s="11"/>
    </row>
    <row r="34" spans="6:6" x14ac:dyDescent="0.45">
      <c r="F34" s="11"/>
    </row>
    <row r="35" spans="6:6" x14ac:dyDescent="0.45">
      <c r="F35" s="11"/>
    </row>
    <row r="36" spans="6:6" x14ac:dyDescent="0.45">
      <c r="F36" s="11"/>
    </row>
    <row r="37" spans="6:6" x14ac:dyDescent="0.45">
      <c r="F37" s="11"/>
    </row>
    <row r="38" spans="6:6" x14ac:dyDescent="0.45">
      <c r="F38" s="11"/>
    </row>
    <row r="39" spans="6:6" x14ac:dyDescent="0.45">
      <c r="F39" s="11"/>
    </row>
    <row r="40" spans="6:6" x14ac:dyDescent="0.45">
      <c r="F40" s="11"/>
    </row>
    <row r="41" spans="6:6" x14ac:dyDescent="0.45">
      <c r="F41" s="11"/>
    </row>
    <row r="42" spans="6:6" x14ac:dyDescent="0.45">
      <c r="F42" s="11"/>
    </row>
    <row r="43" spans="6:6" x14ac:dyDescent="0.45">
      <c r="F43" s="11"/>
    </row>
    <row r="44" spans="6:6" x14ac:dyDescent="0.45">
      <c r="F44" s="11"/>
    </row>
    <row r="45" spans="6:6" x14ac:dyDescent="0.45">
      <c r="F45" s="11"/>
    </row>
    <row r="46" spans="6:6" x14ac:dyDescent="0.45">
      <c r="F46" s="11"/>
    </row>
    <row r="47" spans="6:6" x14ac:dyDescent="0.45">
      <c r="F47" s="11"/>
    </row>
    <row r="48" spans="6:6" x14ac:dyDescent="0.45">
      <c r="F48" s="11"/>
    </row>
    <row r="49" spans="6:6" x14ac:dyDescent="0.45">
      <c r="F49" s="11"/>
    </row>
  </sheetData>
  <mergeCells count="6">
    <mergeCell ref="H4:I4"/>
    <mergeCell ref="B3:E3"/>
    <mergeCell ref="B4:E4"/>
    <mergeCell ref="B2:E2"/>
    <mergeCell ref="B6:B7"/>
    <mergeCell ref="C6:C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D361-476F-4DB8-8850-C9C58E07ADEB}">
  <sheetPr>
    <pageSetUpPr fitToPage="1"/>
  </sheetPr>
  <dimension ref="B1:C59"/>
  <sheetViews>
    <sheetView showGridLines="0" topLeftCell="A7" zoomScaleNormal="100" zoomScaleSheetLayoutView="100" workbookViewId="0">
      <selection activeCell="B59" sqref="B59"/>
    </sheetView>
  </sheetViews>
  <sheetFormatPr defaultColWidth="8.6640625" defaultRowHeight="16.5" x14ac:dyDescent="0.45"/>
  <cols>
    <col min="1" max="1" width="0.109375" style="2" customWidth="1"/>
    <col min="2" max="2" width="40.5546875" style="2" customWidth="1"/>
    <col min="3" max="3" width="25.5546875" style="18" customWidth="1"/>
    <col min="4" max="16384" width="8.6640625" style="2"/>
  </cols>
  <sheetData>
    <row r="1" spans="2:3" x14ac:dyDescent="0.45">
      <c r="C1" s="20" t="s">
        <v>182</v>
      </c>
    </row>
    <row r="2" spans="2:3" ht="26.45" customHeight="1" x14ac:dyDescent="0.45">
      <c r="B2" s="104" t="s">
        <v>124</v>
      </c>
      <c r="C2" s="105"/>
    </row>
    <row r="3" spans="2:3" x14ac:dyDescent="0.45">
      <c r="B3" s="108" t="s">
        <v>184</v>
      </c>
      <c r="C3" s="105"/>
    </row>
    <row r="4" spans="2:3" x14ac:dyDescent="0.45">
      <c r="B4" s="108" t="s">
        <v>185</v>
      </c>
      <c r="C4" s="105"/>
    </row>
    <row r="5" spans="2:3" x14ac:dyDescent="0.45">
      <c r="B5" s="3" t="s">
        <v>183</v>
      </c>
      <c r="C5" s="20" t="s">
        <v>186</v>
      </c>
    </row>
    <row r="6" spans="2:3" x14ac:dyDescent="0.45">
      <c r="B6" s="12" t="s">
        <v>1</v>
      </c>
      <c r="C6" s="19" t="s">
        <v>2</v>
      </c>
    </row>
    <row r="7" spans="2:3" ht="14.1" customHeight="1" x14ac:dyDescent="0.45">
      <c r="B7" s="13" t="s">
        <v>125</v>
      </c>
      <c r="C7" s="28"/>
    </row>
    <row r="8" spans="2:3" ht="14.1" customHeight="1" x14ac:dyDescent="0.45">
      <c r="B8" s="13" t="s">
        <v>126</v>
      </c>
      <c r="C8" s="28">
        <f>C9+C14</f>
        <v>1800655</v>
      </c>
    </row>
    <row r="9" spans="2:3" ht="14.1" customHeight="1" x14ac:dyDescent="0.45">
      <c r="B9" s="13" t="s">
        <v>127</v>
      </c>
      <c r="C9" s="28">
        <f>SUM(C10:C13)</f>
        <v>242288</v>
      </c>
    </row>
    <row r="10" spans="2:3" ht="14.1" customHeight="1" x14ac:dyDescent="0.45">
      <c r="B10" s="13" t="s">
        <v>128</v>
      </c>
      <c r="C10" s="28">
        <v>103193</v>
      </c>
    </row>
    <row r="11" spans="2:3" ht="14.1" customHeight="1" x14ac:dyDescent="0.45">
      <c r="B11" s="13" t="s">
        <v>129</v>
      </c>
      <c r="C11" s="28">
        <v>55643</v>
      </c>
    </row>
    <row r="12" spans="2:3" ht="14.1" customHeight="1" x14ac:dyDescent="0.45">
      <c r="B12" s="13" t="s">
        <v>130</v>
      </c>
      <c r="C12" s="28">
        <v>0</v>
      </c>
    </row>
    <row r="13" spans="2:3" ht="14.1" customHeight="1" x14ac:dyDescent="0.45">
      <c r="B13" s="13" t="s">
        <v>131</v>
      </c>
      <c r="C13" s="28">
        <v>83452</v>
      </c>
    </row>
    <row r="14" spans="2:3" ht="14.1" customHeight="1" x14ac:dyDescent="0.45">
      <c r="B14" s="13" t="s">
        <v>132</v>
      </c>
      <c r="C14" s="28">
        <f>SUM(C15:C18)</f>
        <v>1558367</v>
      </c>
    </row>
    <row r="15" spans="2:3" ht="14.1" customHeight="1" x14ac:dyDescent="0.45">
      <c r="B15" s="13" t="s">
        <v>133</v>
      </c>
      <c r="C15" s="28">
        <v>541</v>
      </c>
    </row>
    <row r="16" spans="2:3" ht="14.1" customHeight="1" x14ac:dyDescent="0.45">
      <c r="B16" s="13" t="s">
        <v>134</v>
      </c>
      <c r="C16" s="28">
        <v>0</v>
      </c>
    </row>
    <row r="17" spans="2:3" ht="14.1" customHeight="1" x14ac:dyDescent="0.45">
      <c r="B17" s="13" t="s">
        <v>135</v>
      </c>
      <c r="C17" s="28">
        <v>1557826</v>
      </c>
    </row>
    <row r="18" spans="2:3" ht="14.1" customHeight="1" x14ac:dyDescent="0.45">
      <c r="B18" s="13" t="s">
        <v>136</v>
      </c>
      <c r="C18" s="28">
        <v>0</v>
      </c>
    </row>
    <row r="19" spans="2:3" ht="14.1" customHeight="1" x14ac:dyDescent="0.45">
      <c r="B19" s="13" t="s">
        <v>137</v>
      </c>
      <c r="C19" s="28">
        <f>SUM(C20:C23)</f>
        <v>1781536</v>
      </c>
    </row>
    <row r="20" spans="2:3" ht="14.1" customHeight="1" x14ac:dyDescent="0.45">
      <c r="B20" s="13" t="s">
        <v>138</v>
      </c>
      <c r="C20" s="28">
        <v>1771622</v>
      </c>
    </row>
    <row r="21" spans="2:3" ht="14.1" customHeight="1" x14ac:dyDescent="0.45">
      <c r="B21" s="13" t="s">
        <v>139</v>
      </c>
      <c r="C21" s="28">
        <v>8277</v>
      </c>
    </row>
    <row r="22" spans="2:3" ht="14.1" customHeight="1" x14ac:dyDescent="0.45">
      <c r="B22" s="13" t="s">
        <v>140</v>
      </c>
      <c r="C22" s="28">
        <v>0</v>
      </c>
    </row>
    <row r="23" spans="2:3" ht="14.1" customHeight="1" x14ac:dyDescent="0.45">
      <c r="B23" s="13" t="s">
        <v>141</v>
      </c>
      <c r="C23" s="28">
        <v>1637</v>
      </c>
    </row>
    <row r="24" spans="2:3" ht="14.1" customHeight="1" x14ac:dyDescent="0.45">
      <c r="B24" s="13" t="s">
        <v>142</v>
      </c>
      <c r="C24" s="28">
        <f>SUM(C25:C26)</f>
        <v>0</v>
      </c>
    </row>
    <row r="25" spans="2:3" ht="14.1" customHeight="1" x14ac:dyDescent="0.45">
      <c r="B25" s="13" t="s">
        <v>143</v>
      </c>
      <c r="C25" s="28">
        <v>0</v>
      </c>
    </row>
    <row r="26" spans="2:3" ht="14.1" customHeight="1" x14ac:dyDescent="0.45">
      <c r="B26" s="13" t="s">
        <v>144</v>
      </c>
      <c r="C26" s="28">
        <v>0</v>
      </c>
    </row>
    <row r="27" spans="2:3" ht="14.1" customHeight="1" x14ac:dyDescent="0.45">
      <c r="B27" s="13" t="s">
        <v>145</v>
      </c>
      <c r="C27" s="28">
        <v>0</v>
      </c>
    </row>
    <row r="28" spans="2:3" ht="14.1" customHeight="1" x14ac:dyDescent="0.45">
      <c r="B28" s="14" t="s">
        <v>146</v>
      </c>
      <c r="C28" s="43">
        <f>-C8+C19-C24+C27</f>
        <v>-19119</v>
      </c>
    </row>
    <row r="29" spans="2:3" ht="14.1" customHeight="1" x14ac:dyDescent="0.45">
      <c r="B29" s="13" t="s">
        <v>147</v>
      </c>
      <c r="C29" s="28"/>
    </row>
    <row r="30" spans="2:3" ht="14.1" customHeight="1" x14ac:dyDescent="0.45">
      <c r="B30" s="13" t="s">
        <v>148</v>
      </c>
      <c r="C30" s="28">
        <f>SUM(C31:C35)</f>
        <v>311387</v>
      </c>
    </row>
    <row r="31" spans="2:3" ht="14.1" customHeight="1" x14ac:dyDescent="0.45">
      <c r="B31" s="13" t="s">
        <v>180</v>
      </c>
      <c r="C31" s="28">
        <v>0</v>
      </c>
    </row>
    <row r="32" spans="2:3" ht="14.1" customHeight="1" x14ac:dyDescent="0.45">
      <c r="B32" s="13" t="s">
        <v>149</v>
      </c>
      <c r="C32" s="28">
        <v>311387</v>
      </c>
    </row>
    <row r="33" spans="2:3" ht="14.1" customHeight="1" x14ac:dyDescent="0.45">
      <c r="B33" s="13" t="s">
        <v>150</v>
      </c>
      <c r="C33" s="28">
        <v>0</v>
      </c>
    </row>
    <row r="34" spans="2:3" ht="14.1" customHeight="1" x14ac:dyDescent="0.45">
      <c r="B34" s="13" t="s">
        <v>151</v>
      </c>
      <c r="C34" s="28">
        <v>0</v>
      </c>
    </row>
    <row r="35" spans="2:3" ht="14.1" customHeight="1" x14ac:dyDescent="0.45">
      <c r="B35" s="13" t="s">
        <v>152</v>
      </c>
      <c r="C35" s="28">
        <v>0</v>
      </c>
    </row>
    <row r="36" spans="2:3" ht="14.1" customHeight="1" x14ac:dyDescent="0.45">
      <c r="B36" s="13" t="s">
        <v>153</v>
      </c>
      <c r="C36" s="28">
        <f>SUM(C37:C41)</f>
        <v>242796</v>
      </c>
    </row>
    <row r="37" spans="2:3" ht="14.1" customHeight="1" x14ac:dyDescent="0.45">
      <c r="B37" s="13" t="s">
        <v>181</v>
      </c>
      <c r="C37" s="28">
        <v>0</v>
      </c>
    </row>
    <row r="38" spans="2:3" ht="14.1" customHeight="1" x14ac:dyDescent="0.45">
      <c r="B38" s="13" t="s">
        <v>154</v>
      </c>
      <c r="C38" s="28">
        <v>242796</v>
      </c>
    </row>
    <row r="39" spans="2:3" ht="14.1" customHeight="1" x14ac:dyDescent="0.45">
      <c r="B39" s="13" t="s">
        <v>155</v>
      </c>
      <c r="C39" s="28">
        <v>0</v>
      </c>
    </row>
    <row r="40" spans="2:3" ht="14.1" customHeight="1" x14ac:dyDescent="0.45">
      <c r="B40" s="13" t="s">
        <v>156</v>
      </c>
      <c r="C40" s="28">
        <v>0</v>
      </c>
    </row>
    <row r="41" spans="2:3" ht="14.1" customHeight="1" x14ac:dyDescent="0.45">
      <c r="B41" s="13" t="s">
        <v>157</v>
      </c>
      <c r="C41" s="28">
        <v>0</v>
      </c>
    </row>
    <row r="42" spans="2:3" ht="14.1" customHeight="1" x14ac:dyDescent="0.45">
      <c r="B42" s="14" t="s">
        <v>158</v>
      </c>
      <c r="C42" s="43">
        <f>-C30+C36</f>
        <v>-68591</v>
      </c>
    </row>
    <row r="43" spans="2:3" ht="14.1" customHeight="1" x14ac:dyDescent="0.45">
      <c r="B43" s="13" t="s">
        <v>159</v>
      </c>
      <c r="C43" s="28"/>
    </row>
    <row r="44" spans="2:3" ht="14.1" customHeight="1" x14ac:dyDescent="0.45">
      <c r="B44" s="13" t="s">
        <v>160</v>
      </c>
      <c r="C44" s="28">
        <f>SUM(C45:C46)</f>
        <v>0</v>
      </c>
    </row>
    <row r="45" spans="2:3" ht="14.1" customHeight="1" x14ac:dyDescent="0.45">
      <c r="B45" s="13" t="s">
        <v>161</v>
      </c>
      <c r="C45" s="28">
        <v>0</v>
      </c>
    </row>
    <row r="46" spans="2:3" ht="14.1" customHeight="1" x14ac:dyDescent="0.45">
      <c r="B46" s="13" t="s">
        <v>162</v>
      </c>
      <c r="C46" s="28">
        <v>0</v>
      </c>
    </row>
    <row r="47" spans="2:3" ht="14.1" customHeight="1" x14ac:dyDescent="0.45">
      <c r="B47" s="13" t="s">
        <v>163</v>
      </c>
      <c r="C47" s="28">
        <f>SUM(C48:C49)</f>
        <v>0</v>
      </c>
    </row>
    <row r="48" spans="2:3" ht="14.1" customHeight="1" x14ac:dyDescent="0.45">
      <c r="B48" s="13" t="s">
        <v>164</v>
      </c>
      <c r="C48" s="28">
        <v>0</v>
      </c>
    </row>
    <row r="49" spans="2:3" ht="14.1" customHeight="1" x14ac:dyDescent="0.45">
      <c r="B49" s="13" t="s">
        <v>165</v>
      </c>
      <c r="C49" s="28">
        <v>0</v>
      </c>
    </row>
    <row r="50" spans="2:3" ht="14.1" customHeight="1" x14ac:dyDescent="0.45">
      <c r="B50" s="14" t="s">
        <v>166</v>
      </c>
      <c r="C50" s="43">
        <f>-C44+C47</f>
        <v>0</v>
      </c>
    </row>
    <row r="51" spans="2:3" ht="14.1" customHeight="1" x14ac:dyDescent="0.45">
      <c r="B51" s="14" t="s">
        <v>167</v>
      </c>
      <c r="C51" s="43">
        <f>C28+C42+C50</f>
        <v>-87710</v>
      </c>
    </row>
    <row r="52" spans="2:3" ht="14.1" customHeight="1" thickBot="1" x14ac:dyDescent="0.5">
      <c r="B52" s="16" t="s">
        <v>168</v>
      </c>
      <c r="C52" s="55">
        <v>302588</v>
      </c>
    </row>
    <row r="53" spans="2:3" ht="14.1" customHeight="1" thickBot="1" x14ac:dyDescent="0.5">
      <c r="B53" s="15" t="s">
        <v>169</v>
      </c>
      <c r="C53" s="29">
        <f>C51+C52</f>
        <v>214878</v>
      </c>
    </row>
    <row r="54" spans="2:3" ht="14.1" customHeight="1" x14ac:dyDescent="0.45">
      <c r="B54" s="17" t="s">
        <v>170</v>
      </c>
      <c r="C54" s="56">
        <v>41</v>
      </c>
    </row>
    <row r="55" spans="2:3" ht="14.1" customHeight="1" x14ac:dyDescent="0.45">
      <c r="B55" s="14" t="s">
        <v>171</v>
      </c>
      <c r="C55" s="43">
        <v>10036</v>
      </c>
    </row>
    <row r="56" spans="2:3" ht="14.1" customHeight="1" x14ac:dyDescent="0.45">
      <c r="B56" s="16" t="s">
        <v>172</v>
      </c>
      <c r="C56" s="55">
        <f>C54+C55</f>
        <v>10077</v>
      </c>
    </row>
    <row r="57" spans="2:3" ht="14.1" customHeight="1" x14ac:dyDescent="0.45">
      <c r="B57" s="15" t="s">
        <v>173</v>
      </c>
      <c r="C57" s="29">
        <f>C53+C56</f>
        <v>224955</v>
      </c>
    </row>
    <row r="59" spans="2:3" x14ac:dyDescent="0.45">
      <c r="B59" s="39"/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6589-CFFD-427B-8A84-65163DA86E4F}">
  <sheetPr>
    <pageSetUpPr fitToPage="1"/>
  </sheetPr>
  <dimension ref="A1:E64"/>
  <sheetViews>
    <sheetView showGridLines="0" topLeftCell="B22" zoomScaleNormal="100" workbookViewId="0">
      <selection activeCell="B23" sqref="B23"/>
    </sheetView>
  </sheetViews>
  <sheetFormatPr defaultColWidth="8.6640625" defaultRowHeight="13.9" customHeight="1" x14ac:dyDescent="0.45"/>
  <cols>
    <col min="1" max="1" width="0.44140625" style="59" hidden="1" customWidth="1"/>
    <col min="2" max="2" width="25.5546875" style="59" customWidth="1"/>
    <col min="3" max="3" width="20.5546875" style="68" customWidth="1"/>
    <col min="4" max="4" width="25.5546875" style="59" customWidth="1"/>
    <col min="5" max="5" width="20.5546875" style="68" customWidth="1"/>
    <col min="6" max="16384" width="8.6640625" style="59"/>
  </cols>
  <sheetData>
    <row r="1" spans="2:5" ht="16.5" x14ac:dyDescent="0.45">
      <c r="E1" s="57" t="s">
        <v>182</v>
      </c>
    </row>
    <row r="2" spans="2:5" ht="27.6" customHeight="1" x14ac:dyDescent="0.45">
      <c r="B2" s="115" t="s">
        <v>0</v>
      </c>
      <c r="C2" s="118"/>
      <c r="D2" s="118"/>
      <c r="E2" s="118"/>
    </row>
    <row r="3" spans="2:5" ht="16.5" x14ac:dyDescent="0.45">
      <c r="B3" s="117" t="s">
        <v>189</v>
      </c>
      <c r="C3" s="116"/>
      <c r="D3" s="116"/>
      <c r="E3" s="116"/>
    </row>
    <row r="4" spans="2:5" ht="17.25" thickBot="1" x14ac:dyDescent="0.5">
      <c r="B4" s="58" t="s">
        <v>188</v>
      </c>
      <c r="E4" s="57" t="s">
        <v>186</v>
      </c>
    </row>
    <row r="5" spans="2:5" ht="17.25" thickBot="1" x14ac:dyDescent="0.5">
      <c r="B5" s="98" t="s">
        <v>1</v>
      </c>
      <c r="C5" s="99" t="s">
        <v>2</v>
      </c>
      <c r="D5" s="98" t="s">
        <v>1</v>
      </c>
      <c r="E5" s="99" t="s">
        <v>2</v>
      </c>
    </row>
    <row r="6" spans="2:5" ht="14.1" customHeight="1" x14ac:dyDescent="0.45">
      <c r="B6" s="125" t="s">
        <v>3</v>
      </c>
      <c r="C6" s="62"/>
      <c r="D6" s="61" t="s">
        <v>4</v>
      </c>
      <c r="E6" s="62"/>
    </row>
    <row r="7" spans="2:5" ht="14.1" customHeight="1" x14ac:dyDescent="0.45">
      <c r="B7" s="125" t="s">
        <v>5</v>
      </c>
      <c r="C7" s="62">
        <v>18489066</v>
      </c>
      <c r="D7" s="61" t="s">
        <v>6</v>
      </c>
      <c r="E7" s="62">
        <v>0</v>
      </c>
    </row>
    <row r="8" spans="2:5" ht="14.1" customHeight="1" x14ac:dyDescent="0.45">
      <c r="B8" s="125" t="s">
        <v>7</v>
      </c>
      <c r="C8" s="62">
        <v>0</v>
      </c>
      <c r="D8" s="61" t="s">
        <v>8</v>
      </c>
      <c r="E8" s="62">
        <v>0</v>
      </c>
    </row>
    <row r="9" spans="2:5" ht="14.1" customHeight="1" x14ac:dyDescent="0.45">
      <c r="B9" s="125" t="s">
        <v>9</v>
      </c>
      <c r="C9" s="62">
        <v>0</v>
      </c>
      <c r="D9" s="61" t="s">
        <v>10</v>
      </c>
      <c r="E9" s="62">
        <v>0</v>
      </c>
    </row>
    <row r="10" spans="2:5" ht="14.1" customHeight="1" x14ac:dyDescent="0.45">
      <c r="B10" s="125" t="s">
        <v>11</v>
      </c>
      <c r="C10" s="62">
        <v>0</v>
      </c>
      <c r="D10" s="61" t="s">
        <v>12</v>
      </c>
      <c r="E10" s="62">
        <v>0</v>
      </c>
    </row>
    <row r="11" spans="2:5" ht="14.1" customHeight="1" x14ac:dyDescent="0.45">
      <c r="B11" s="125" t="s">
        <v>13</v>
      </c>
      <c r="C11" s="62">
        <v>0</v>
      </c>
      <c r="D11" s="61" t="s">
        <v>14</v>
      </c>
      <c r="E11" s="62">
        <v>0</v>
      </c>
    </row>
    <row r="12" spans="2:5" ht="14.1" customHeight="1" x14ac:dyDescent="0.45">
      <c r="B12" s="125" t="s">
        <v>15</v>
      </c>
      <c r="C12" s="62">
        <v>0</v>
      </c>
      <c r="D12" s="61" t="s">
        <v>16</v>
      </c>
      <c r="E12" s="62">
        <v>0</v>
      </c>
    </row>
    <row r="13" spans="2:5" ht="14.1" customHeight="1" x14ac:dyDescent="0.45">
      <c r="B13" s="125" t="s">
        <v>17</v>
      </c>
      <c r="C13" s="62">
        <v>0</v>
      </c>
      <c r="D13" s="61" t="s">
        <v>18</v>
      </c>
      <c r="E13" s="62">
        <v>11329</v>
      </c>
    </row>
    <row r="14" spans="2:5" ht="14.1" customHeight="1" x14ac:dyDescent="0.45">
      <c r="B14" s="125" t="s">
        <v>19</v>
      </c>
      <c r="C14" s="62">
        <v>0</v>
      </c>
      <c r="D14" s="61" t="s">
        <v>20</v>
      </c>
      <c r="E14" s="62">
        <v>0</v>
      </c>
    </row>
    <row r="15" spans="2:5" ht="14.1" customHeight="1" x14ac:dyDescent="0.45">
      <c r="B15" s="125" t="s">
        <v>21</v>
      </c>
      <c r="C15" s="62">
        <v>0</v>
      </c>
      <c r="D15" s="61" t="s">
        <v>22</v>
      </c>
      <c r="E15" s="62">
        <v>0</v>
      </c>
    </row>
    <row r="16" spans="2:5" ht="14.1" customHeight="1" x14ac:dyDescent="0.45">
      <c r="B16" s="125" t="s">
        <v>23</v>
      </c>
      <c r="C16" s="62">
        <v>0</v>
      </c>
      <c r="D16" s="61" t="s">
        <v>24</v>
      </c>
      <c r="E16" s="62">
        <v>0</v>
      </c>
    </row>
    <row r="17" spans="2:5" ht="14.1" customHeight="1" x14ac:dyDescent="0.45">
      <c r="B17" s="125" t="s">
        <v>25</v>
      </c>
      <c r="C17" s="62">
        <v>0</v>
      </c>
      <c r="D17" s="61" t="s">
        <v>26</v>
      </c>
      <c r="E17" s="62">
        <v>0</v>
      </c>
    </row>
    <row r="18" spans="2:5" ht="14.1" customHeight="1" x14ac:dyDescent="0.45">
      <c r="B18" s="125" t="s">
        <v>27</v>
      </c>
      <c r="C18" s="62">
        <v>0</v>
      </c>
      <c r="D18" s="61" t="s">
        <v>28</v>
      </c>
      <c r="E18" s="62">
        <v>0</v>
      </c>
    </row>
    <row r="19" spans="2:5" ht="14.1" customHeight="1" x14ac:dyDescent="0.45">
      <c r="B19" s="125" t="s">
        <v>29</v>
      </c>
      <c r="C19" s="62">
        <v>0</v>
      </c>
      <c r="D19" s="61" t="s">
        <v>30</v>
      </c>
      <c r="E19" s="62">
        <v>1253</v>
      </c>
    </row>
    <row r="20" spans="2:5" ht="14.1" customHeight="1" x14ac:dyDescent="0.45">
      <c r="B20" s="125" t="s">
        <v>31</v>
      </c>
      <c r="C20" s="62">
        <v>0</v>
      </c>
      <c r="D20" s="61" t="s">
        <v>32</v>
      </c>
      <c r="E20" s="62">
        <v>10076</v>
      </c>
    </row>
    <row r="21" spans="2:5" ht="14.1" customHeight="1" x14ac:dyDescent="0.45">
      <c r="B21" s="125" t="s">
        <v>33</v>
      </c>
      <c r="C21" s="62">
        <v>0</v>
      </c>
      <c r="D21" s="61" t="s">
        <v>34</v>
      </c>
      <c r="E21" s="62">
        <v>0</v>
      </c>
    </row>
    <row r="22" spans="2:5" ht="14.1" customHeight="1" x14ac:dyDescent="0.45">
      <c r="B22" s="125" t="s">
        <v>35</v>
      </c>
      <c r="C22" s="62">
        <v>0</v>
      </c>
      <c r="D22" s="63" t="s">
        <v>36</v>
      </c>
      <c r="E22" s="64">
        <v>11329</v>
      </c>
    </row>
    <row r="23" spans="2:5" ht="14.1" customHeight="1" x14ac:dyDescent="0.45">
      <c r="B23" s="125" t="s">
        <v>37</v>
      </c>
      <c r="C23" s="62">
        <v>0</v>
      </c>
      <c r="D23" s="61" t="s">
        <v>38</v>
      </c>
      <c r="E23" s="62"/>
    </row>
    <row r="24" spans="2:5" ht="14.1" customHeight="1" x14ac:dyDescent="0.45">
      <c r="B24" s="125" t="s">
        <v>39</v>
      </c>
      <c r="C24" s="62">
        <v>0</v>
      </c>
      <c r="D24" s="61" t="s">
        <v>40</v>
      </c>
      <c r="E24" s="62">
        <v>19215450</v>
      </c>
    </row>
    <row r="25" spans="2:5" ht="14.1" customHeight="1" x14ac:dyDescent="0.45">
      <c r="B25" s="125" t="s">
        <v>41</v>
      </c>
      <c r="C25" s="62">
        <v>0</v>
      </c>
      <c r="D25" s="61" t="s">
        <v>42</v>
      </c>
      <c r="E25" s="62">
        <v>33173894</v>
      </c>
    </row>
    <row r="26" spans="2:5" ht="14.1" customHeight="1" x14ac:dyDescent="0.45">
      <c r="B26" s="125" t="s">
        <v>43</v>
      </c>
      <c r="C26" s="62">
        <v>0</v>
      </c>
      <c r="D26" s="61" t="s">
        <v>44</v>
      </c>
      <c r="E26" s="62"/>
    </row>
    <row r="27" spans="2:5" ht="14.1" customHeight="1" x14ac:dyDescent="0.45">
      <c r="B27" s="125" t="s">
        <v>45</v>
      </c>
      <c r="C27" s="62">
        <v>0</v>
      </c>
      <c r="D27" s="61" t="s">
        <v>44</v>
      </c>
      <c r="E27" s="62"/>
    </row>
    <row r="28" spans="2:5" ht="14.1" customHeight="1" x14ac:dyDescent="0.45">
      <c r="B28" s="125" t="s">
        <v>11</v>
      </c>
      <c r="C28" s="62">
        <v>0</v>
      </c>
      <c r="D28" s="61" t="s">
        <v>44</v>
      </c>
      <c r="E28" s="62"/>
    </row>
    <row r="29" spans="2:5" ht="14.1" customHeight="1" x14ac:dyDescent="0.45">
      <c r="B29" s="125" t="s">
        <v>19</v>
      </c>
      <c r="C29" s="62">
        <v>0</v>
      </c>
      <c r="D29" s="61" t="s">
        <v>44</v>
      </c>
      <c r="E29" s="62"/>
    </row>
    <row r="30" spans="2:5" ht="14.1" customHeight="1" x14ac:dyDescent="0.45">
      <c r="B30" s="125" t="s">
        <v>21</v>
      </c>
      <c r="C30" s="62">
        <v>0</v>
      </c>
      <c r="D30" s="61" t="s">
        <v>44</v>
      </c>
      <c r="E30" s="62"/>
    </row>
    <row r="31" spans="2:5" ht="14.1" customHeight="1" x14ac:dyDescent="0.45">
      <c r="B31" s="125" t="s">
        <v>23</v>
      </c>
      <c r="C31" s="62">
        <v>0</v>
      </c>
      <c r="D31" s="61" t="s">
        <v>44</v>
      </c>
      <c r="E31" s="62"/>
    </row>
    <row r="32" spans="2:5" ht="14.1" customHeight="1" x14ac:dyDescent="0.45">
      <c r="B32" s="125" t="s">
        <v>25</v>
      </c>
      <c r="C32" s="62">
        <v>0</v>
      </c>
      <c r="D32" s="61" t="s">
        <v>44</v>
      </c>
      <c r="E32" s="62"/>
    </row>
    <row r="33" spans="2:5" ht="14.1" customHeight="1" x14ac:dyDescent="0.45">
      <c r="B33" s="125" t="s">
        <v>46</v>
      </c>
      <c r="C33" s="62">
        <v>0</v>
      </c>
      <c r="D33" s="61" t="s">
        <v>44</v>
      </c>
      <c r="E33" s="62"/>
    </row>
    <row r="34" spans="2:5" ht="14.1" customHeight="1" x14ac:dyDescent="0.45">
      <c r="B34" s="125" t="s">
        <v>41</v>
      </c>
      <c r="C34" s="62">
        <v>0</v>
      </c>
      <c r="D34" s="61" t="s">
        <v>44</v>
      </c>
      <c r="E34" s="62"/>
    </row>
    <row r="35" spans="2:5" ht="14.1" customHeight="1" x14ac:dyDescent="0.45">
      <c r="B35" s="125" t="s">
        <v>43</v>
      </c>
      <c r="C35" s="62">
        <v>0</v>
      </c>
      <c r="D35" s="61" t="s">
        <v>44</v>
      </c>
      <c r="E35" s="62"/>
    </row>
    <row r="36" spans="2:5" ht="14.1" customHeight="1" x14ac:dyDescent="0.45">
      <c r="B36" s="125" t="s">
        <v>47</v>
      </c>
      <c r="C36" s="62">
        <v>0</v>
      </c>
      <c r="D36" s="61" t="s">
        <v>44</v>
      </c>
      <c r="E36" s="62"/>
    </row>
    <row r="37" spans="2:5" ht="14.1" customHeight="1" x14ac:dyDescent="0.45">
      <c r="B37" s="125" t="s">
        <v>48</v>
      </c>
      <c r="C37" s="62">
        <v>0</v>
      </c>
      <c r="D37" s="61" t="s">
        <v>44</v>
      </c>
      <c r="E37" s="62"/>
    </row>
    <row r="38" spans="2:5" ht="14.1" customHeight="1" x14ac:dyDescent="0.45">
      <c r="B38" s="125" t="s">
        <v>49</v>
      </c>
      <c r="C38" s="62">
        <v>84903</v>
      </c>
      <c r="D38" s="61" t="s">
        <v>44</v>
      </c>
      <c r="E38" s="62"/>
    </row>
    <row r="39" spans="2:5" ht="14.1" customHeight="1" x14ac:dyDescent="0.45">
      <c r="B39" s="125" t="s">
        <v>50</v>
      </c>
      <c r="C39" s="62">
        <v>84903</v>
      </c>
      <c r="D39" s="61" t="s">
        <v>44</v>
      </c>
      <c r="E39" s="62"/>
    </row>
    <row r="40" spans="2:5" ht="14.1" customHeight="1" x14ac:dyDescent="0.45">
      <c r="B40" s="125" t="s">
        <v>34</v>
      </c>
      <c r="C40" s="62">
        <v>0</v>
      </c>
      <c r="D40" s="61" t="s">
        <v>44</v>
      </c>
      <c r="E40" s="62"/>
    </row>
    <row r="41" spans="2:5" ht="14.1" customHeight="1" x14ac:dyDescent="0.45">
      <c r="B41" s="125" t="s">
        <v>51</v>
      </c>
      <c r="C41" s="62">
        <v>18404163</v>
      </c>
      <c r="D41" s="61" t="s">
        <v>44</v>
      </c>
      <c r="E41" s="62"/>
    </row>
    <row r="42" spans="2:5" ht="14.1" customHeight="1" x14ac:dyDescent="0.45">
      <c r="B42" s="125" t="s">
        <v>52</v>
      </c>
      <c r="C42" s="62">
        <v>0</v>
      </c>
      <c r="D42" s="61" t="s">
        <v>44</v>
      </c>
      <c r="E42" s="62"/>
    </row>
    <row r="43" spans="2:5" ht="14.1" customHeight="1" x14ac:dyDescent="0.45">
      <c r="B43" s="125" t="s">
        <v>53</v>
      </c>
      <c r="C43" s="62">
        <v>0</v>
      </c>
      <c r="D43" s="61" t="s">
        <v>44</v>
      </c>
      <c r="E43" s="62"/>
    </row>
    <row r="44" spans="2:5" ht="14.1" customHeight="1" x14ac:dyDescent="0.45">
      <c r="B44" s="125" t="s">
        <v>54</v>
      </c>
      <c r="C44" s="62">
        <v>0</v>
      </c>
      <c r="D44" s="61" t="s">
        <v>44</v>
      </c>
      <c r="E44" s="62"/>
    </row>
    <row r="45" spans="2:5" ht="14.1" customHeight="1" x14ac:dyDescent="0.45">
      <c r="B45" s="125" t="s">
        <v>46</v>
      </c>
      <c r="C45" s="62">
        <v>0</v>
      </c>
      <c r="D45" s="61" t="s">
        <v>44</v>
      </c>
      <c r="E45" s="62"/>
    </row>
    <row r="46" spans="2:5" ht="14.1" customHeight="1" x14ac:dyDescent="0.45">
      <c r="B46" s="125" t="s">
        <v>55</v>
      </c>
      <c r="C46" s="62">
        <v>0</v>
      </c>
      <c r="D46" s="61" t="s">
        <v>44</v>
      </c>
      <c r="E46" s="62"/>
    </row>
    <row r="47" spans="2:5" ht="14.1" customHeight="1" x14ac:dyDescent="0.45">
      <c r="B47" s="125" t="s">
        <v>56</v>
      </c>
      <c r="C47" s="62">
        <v>169086</v>
      </c>
      <c r="D47" s="61" t="s">
        <v>44</v>
      </c>
      <c r="E47" s="62"/>
    </row>
    <row r="48" spans="2:5" ht="14.1" customHeight="1" x14ac:dyDescent="0.45">
      <c r="B48" s="125" t="s">
        <v>57</v>
      </c>
      <c r="C48" s="62">
        <v>0</v>
      </c>
      <c r="D48" s="61" t="s">
        <v>44</v>
      </c>
      <c r="E48" s="62"/>
    </row>
    <row r="49" spans="2:5" ht="14.1" customHeight="1" x14ac:dyDescent="0.45">
      <c r="B49" s="125" t="s">
        <v>58</v>
      </c>
      <c r="C49" s="62">
        <v>18244005</v>
      </c>
      <c r="D49" s="61" t="s">
        <v>44</v>
      </c>
      <c r="E49" s="62"/>
    </row>
    <row r="50" spans="2:5" ht="14.1" customHeight="1" x14ac:dyDescent="0.45">
      <c r="B50" s="125" t="s">
        <v>59</v>
      </c>
      <c r="C50" s="62">
        <v>0</v>
      </c>
      <c r="D50" s="61" t="s">
        <v>44</v>
      </c>
      <c r="E50" s="62"/>
    </row>
    <row r="51" spans="2:5" ht="14.1" customHeight="1" x14ac:dyDescent="0.45">
      <c r="B51" s="125" t="s">
        <v>46</v>
      </c>
      <c r="C51" s="62">
        <v>18244005</v>
      </c>
      <c r="D51" s="61" t="s">
        <v>44</v>
      </c>
      <c r="E51" s="62"/>
    </row>
    <row r="52" spans="2:5" ht="14.1" customHeight="1" x14ac:dyDescent="0.45">
      <c r="B52" s="125" t="s">
        <v>34</v>
      </c>
      <c r="C52" s="62">
        <v>0</v>
      </c>
      <c r="D52" s="61" t="s">
        <v>44</v>
      </c>
      <c r="E52" s="62"/>
    </row>
    <row r="53" spans="2:5" ht="14.1" customHeight="1" x14ac:dyDescent="0.45">
      <c r="B53" s="125" t="s">
        <v>60</v>
      </c>
      <c r="C53" s="62">
        <v>-8928</v>
      </c>
      <c r="D53" s="61" t="s">
        <v>44</v>
      </c>
      <c r="E53" s="62"/>
    </row>
    <row r="54" spans="2:5" ht="14.1" customHeight="1" x14ac:dyDescent="0.45">
      <c r="B54" s="125" t="s">
        <v>61</v>
      </c>
      <c r="C54" s="62">
        <v>33911607</v>
      </c>
      <c r="D54" s="61" t="s">
        <v>44</v>
      </c>
      <c r="E54" s="62"/>
    </row>
    <row r="55" spans="2:5" ht="14.1" customHeight="1" x14ac:dyDescent="0.45">
      <c r="B55" s="125" t="s">
        <v>62</v>
      </c>
      <c r="C55" s="62">
        <v>33128139</v>
      </c>
      <c r="D55" s="61" t="s">
        <v>44</v>
      </c>
      <c r="E55" s="62"/>
    </row>
    <row r="56" spans="2:5" ht="14.1" customHeight="1" x14ac:dyDescent="0.45">
      <c r="B56" s="125" t="s">
        <v>63</v>
      </c>
      <c r="C56" s="62">
        <v>57084</v>
      </c>
      <c r="D56" s="61" t="s">
        <v>44</v>
      </c>
      <c r="E56" s="62"/>
    </row>
    <row r="57" spans="2:5" ht="14.1" customHeight="1" x14ac:dyDescent="0.45">
      <c r="B57" s="125" t="s">
        <v>64</v>
      </c>
      <c r="C57" s="62">
        <v>0</v>
      </c>
      <c r="D57" s="61" t="s">
        <v>44</v>
      </c>
      <c r="E57" s="62"/>
    </row>
    <row r="58" spans="2:5" ht="14.1" customHeight="1" x14ac:dyDescent="0.45">
      <c r="B58" s="125" t="s">
        <v>65</v>
      </c>
      <c r="C58" s="62">
        <v>726384</v>
      </c>
      <c r="D58" s="61" t="s">
        <v>44</v>
      </c>
      <c r="E58" s="62"/>
    </row>
    <row r="59" spans="2:5" ht="14.1" customHeight="1" x14ac:dyDescent="0.45">
      <c r="B59" s="125" t="s">
        <v>66</v>
      </c>
      <c r="C59" s="62">
        <v>726384</v>
      </c>
      <c r="D59" s="61" t="s">
        <v>44</v>
      </c>
      <c r="E59" s="62"/>
    </row>
    <row r="60" spans="2:5" ht="14.1" customHeight="1" x14ac:dyDescent="0.45">
      <c r="B60" s="125" t="s">
        <v>67</v>
      </c>
      <c r="C60" s="62">
        <v>0</v>
      </c>
      <c r="D60" s="61" t="s">
        <v>44</v>
      </c>
      <c r="E60" s="62"/>
    </row>
    <row r="61" spans="2:5" ht="14.1" customHeight="1" x14ac:dyDescent="0.45">
      <c r="B61" s="125" t="s">
        <v>68</v>
      </c>
      <c r="C61" s="62">
        <v>0</v>
      </c>
      <c r="D61" s="61" t="s">
        <v>44</v>
      </c>
      <c r="E61" s="62"/>
    </row>
    <row r="62" spans="2:5" ht="14.1" customHeight="1" x14ac:dyDescent="0.45">
      <c r="B62" s="125" t="s">
        <v>69</v>
      </c>
      <c r="C62" s="62">
        <v>0</v>
      </c>
      <c r="D62" s="61" t="s">
        <v>44</v>
      </c>
      <c r="E62" s="62"/>
    </row>
    <row r="63" spans="2:5" ht="14.1" customHeight="1" thickBot="1" x14ac:dyDescent="0.5">
      <c r="B63" s="125" t="s">
        <v>70</v>
      </c>
      <c r="C63" s="62">
        <v>0</v>
      </c>
      <c r="D63" s="126" t="s">
        <v>71</v>
      </c>
      <c r="E63" s="127">
        <v>52389344</v>
      </c>
    </row>
    <row r="64" spans="2:5" ht="14.1" customHeight="1" thickBot="1" x14ac:dyDescent="0.5">
      <c r="B64" s="128" t="s">
        <v>72</v>
      </c>
      <c r="C64" s="66">
        <v>52400673</v>
      </c>
      <c r="D64" s="65" t="s">
        <v>73</v>
      </c>
      <c r="E64" s="66">
        <v>52400673</v>
      </c>
    </row>
  </sheetData>
  <mergeCells count="2">
    <mergeCell ref="B2:E2"/>
    <mergeCell ref="B3:E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0FC1-D98F-4971-BD6F-77BB1CF4DEC5}">
  <sheetPr>
    <pageSetUpPr fitToPage="1"/>
  </sheetPr>
  <dimension ref="A1:C41"/>
  <sheetViews>
    <sheetView showGridLines="0" topLeftCell="B10" zoomScaleNormal="100" workbookViewId="0">
      <selection activeCell="C22" sqref="C22"/>
    </sheetView>
  </sheetViews>
  <sheetFormatPr defaultColWidth="8.6640625" defaultRowHeight="13.5" x14ac:dyDescent="0.45"/>
  <cols>
    <col min="1" max="1" width="0.109375" style="60" hidden="1" customWidth="1"/>
    <col min="2" max="2" width="45.6640625" style="60" customWidth="1"/>
    <col min="3" max="3" width="25.5546875" style="67" customWidth="1"/>
    <col min="4" max="4" width="2.5546875" style="60" customWidth="1"/>
    <col min="5" max="16384" width="8.6640625" style="60"/>
  </cols>
  <sheetData>
    <row r="1" spans="2:3" ht="16.5" x14ac:dyDescent="0.45">
      <c r="B1" s="59"/>
      <c r="C1" s="57" t="s">
        <v>182</v>
      </c>
    </row>
    <row r="2" spans="2:3" ht="26.45" customHeight="1" x14ac:dyDescent="0.45">
      <c r="B2" s="115" t="s">
        <v>74</v>
      </c>
      <c r="C2" s="118"/>
    </row>
    <row r="3" spans="2:3" ht="16.5" x14ac:dyDescent="0.45">
      <c r="B3" s="117" t="s">
        <v>184</v>
      </c>
      <c r="C3" s="118"/>
    </row>
    <row r="4" spans="2:3" ht="16.5" x14ac:dyDescent="0.45">
      <c r="B4" s="117" t="s">
        <v>190</v>
      </c>
      <c r="C4" s="118"/>
    </row>
    <row r="5" spans="2:3" ht="15" thickBot="1" x14ac:dyDescent="0.5">
      <c r="B5" s="58" t="s">
        <v>188</v>
      </c>
      <c r="C5" s="57" t="s">
        <v>186</v>
      </c>
    </row>
    <row r="6" spans="2:3" ht="15" thickBot="1" x14ac:dyDescent="0.5">
      <c r="B6" s="98" t="s">
        <v>1</v>
      </c>
      <c r="C6" s="99" t="s">
        <v>2</v>
      </c>
    </row>
    <row r="7" spans="2:3" ht="15" customHeight="1" x14ac:dyDescent="0.45">
      <c r="B7" s="61" t="s">
        <v>75</v>
      </c>
      <c r="C7" s="62">
        <v>879737704</v>
      </c>
    </row>
    <row r="8" spans="2:3" ht="15" customHeight="1" x14ac:dyDescent="0.45">
      <c r="B8" s="61" t="s">
        <v>76</v>
      </c>
      <c r="C8" s="62">
        <v>21128555</v>
      </c>
    </row>
    <row r="9" spans="2:3" ht="15" customHeight="1" x14ac:dyDescent="0.45">
      <c r="B9" s="61" t="s">
        <v>77</v>
      </c>
      <c r="C9" s="62">
        <v>285987</v>
      </c>
    </row>
    <row r="10" spans="2:3" ht="15" customHeight="1" x14ac:dyDescent="0.45">
      <c r="B10" s="61" t="s">
        <v>174</v>
      </c>
      <c r="C10" s="62">
        <v>263505</v>
      </c>
    </row>
    <row r="11" spans="2:3" ht="15" customHeight="1" x14ac:dyDescent="0.45">
      <c r="B11" s="61" t="s">
        <v>78</v>
      </c>
      <c r="C11" s="62">
        <v>1253</v>
      </c>
    </row>
    <row r="12" spans="2:3" ht="15" customHeight="1" x14ac:dyDescent="0.45">
      <c r="B12" s="61" t="s">
        <v>79</v>
      </c>
      <c r="C12" s="62">
        <v>0</v>
      </c>
    </row>
    <row r="13" spans="2:3" ht="15" customHeight="1" x14ac:dyDescent="0.45">
      <c r="B13" s="61" t="s">
        <v>80</v>
      </c>
      <c r="C13" s="62">
        <v>21229</v>
      </c>
    </row>
    <row r="14" spans="2:3" ht="15" customHeight="1" x14ac:dyDescent="0.45">
      <c r="B14" s="61" t="s">
        <v>81</v>
      </c>
      <c r="C14" s="62">
        <v>4775107</v>
      </c>
    </row>
    <row r="15" spans="2:3" ht="15" customHeight="1" x14ac:dyDescent="0.45">
      <c r="B15" s="61" t="s">
        <v>82</v>
      </c>
      <c r="C15" s="62">
        <v>4744193</v>
      </c>
    </row>
    <row r="16" spans="2:3" ht="15" customHeight="1" x14ac:dyDescent="0.45">
      <c r="B16" s="61" t="s">
        <v>83</v>
      </c>
      <c r="C16" s="62">
        <v>0</v>
      </c>
    </row>
    <row r="17" spans="2:3" ht="15" customHeight="1" x14ac:dyDescent="0.45">
      <c r="B17" s="61" t="s">
        <v>84</v>
      </c>
      <c r="C17" s="62">
        <v>30914</v>
      </c>
    </row>
    <row r="18" spans="2:3" ht="15" customHeight="1" x14ac:dyDescent="0.45">
      <c r="B18" s="61" t="s">
        <v>85</v>
      </c>
      <c r="C18" s="62">
        <v>0</v>
      </c>
    </row>
    <row r="19" spans="2:3" ht="15" customHeight="1" x14ac:dyDescent="0.45">
      <c r="B19" s="61" t="s">
        <v>86</v>
      </c>
      <c r="C19" s="62">
        <v>16067461</v>
      </c>
    </row>
    <row r="20" spans="2:3" ht="15" customHeight="1" x14ac:dyDescent="0.45">
      <c r="B20" s="61" t="s">
        <v>87</v>
      </c>
      <c r="C20" s="62">
        <v>0</v>
      </c>
    </row>
    <row r="21" spans="2:3" ht="15" customHeight="1" x14ac:dyDescent="0.45">
      <c r="B21" s="61" t="s">
        <v>88</v>
      </c>
      <c r="C21" s="62">
        <v>8928</v>
      </c>
    </row>
    <row r="22" spans="2:3" ht="15" customHeight="1" x14ac:dyDescent="0.45">
      <c r="B22" s="61" t="s">
        <v>89</v>
      </c>
      <c r="C22" s="62">
        <v>16058533</v>
      </c>
    </row>
    <row r="23" spans="2:3" ht="15" customHeight="1" x14ac:dyDescent="0.45">
      <c r="B23" s="61" t="s">
        <v>90</v>
      </c>
      <c r="C23" s="62">
        <v>858609149</v>
      </c>
    </row>
    <row r="24" spans="2:3" ht="15" customHeight="1" x14ac:dyDescent="0.45">
      <c r="B24" s="61" t="s">
        <v>91</v>
      </c>
      <c r="C24" s="62">
        <v>858609149</v>
      </c>
    </row>
    <row r="25" spans="2:3" ht="15" customHeight="1" x14ac:dyDescent="0.45">
      <c r="B25" s="61" t="s">
        <v>92</v>
      </c>
      <c r="C25" s="62">
        <v>0</v>
      </c>
    </row>
    <row r="26" spans="2:3" ht="15" customHeight="1" x14ac:dyDescent="0.45">
      <c r="B26" s="61" t="s">
        <v>93</v>
      </c>
      <c r="C26" s="62">
        <v>0</v>
      </c>
    </row>
    <row r="27" spans="2:3" ht="15" customHeight="1" x14ac:dyDescent="0.45">
      <c r="B27" s="61" t="s">
        <v>94</v>
      </c>
      <c r="C27" s="62">
        <v>0</v>
      </c>
    </row>
    <row r="28" spans="2:3" ht="15" customHeight="1" x14ac:dyDescent="0.45">
      <c r="B28" s="61" t="s">
        <v>95</v>
      </c>
      <c r="C28" s="62">
        <v>574376</v>
      </c>
    </row>
    <row r="29" spans="2:3" ht="15" customHeight="1" x14ac:dyDescent="0.45">
      <c r="B29" s="61" t="s">
        <v>96</v>
      </c>
      <c r="C29" s="62">
        <v>0</v>
      </c>
    </row>
    <row r="30" spans="2:3" ht="15" customHeight="1" x14ac:dyDescent="0.45">
      <c r="B30" s="61" t="s">
        <v>97</v>
      </c>
      <c r="C30" s="62">
        <v>574376</v>
      </c>
    </row>
    <row r="31" spans="2:3" ht="15" customHeight="1" x14ac:dyDescent="0.45">
      <c r="B31" s="63" t="s">
        <v>98</v>
      </c>
      <c r="C31" s="64">
        <v>879163328</v>
      </c>
    </row>
    <row r="32" spans="2:3" ht="15" customHeight="1" x14ac:dyDescent="0.45">
      <c r="B32" s="61" t="s">
        <v>99</v>
      </c>
      <c r="C32" s="62">
        <v>0</v>
      </c>
    </row>
    <row r="33" spans="2:3" ht="15" customHeight="1" x14ac:dyDescent="0.45">
      <c r="B33" s="61" t="s">
        <v>100</v>
      </c>
      <c r="C33" s="62">
        <v>0</v>
      </c>
    </row>
    <row r="34" spans="2:3" ht="15" customHeight="1" x14ac:dyDescent="0.45">
      <c r="B34" s="61" t="s">
        <v>101</v>
      </c>
      <c r="C34" s="62">
        <v>0</v>
      </c>
    </row>
    <row r="35" spans="2:3" ht="15" customHeight="1" x14ac:dyDescent="0.45">
      <c r="B35" s="61" t="s">
        <v>102</v>
      </c>
      <c r="C35" s="62">
        <v>0</v>
      </c>
    </row>
    <row r="36" spans="2:3" ht="15" customHeight="1" x14ac:dyDescent="0.45">
      <c r="B36" s="61" t="s">
        <v>103</v>
      </c>
      <c r="C36" s="62">
        <v>0</v>
      </c>
    </row>
    <row r="37" spans="2:3" ht="15" customHeight="1" x14ac:dyDescent="0.45">
      <c r="B37" s="61" t="s">
        <v>104</v>
      </c>
      <c r="C37" s="62">
        <v>0</v>
      </c>
    </row>
    <row r="38" spans="2:3" ht="15" customHeight="1" x14ac:dyDescent="0.45">
      <c r="B38" s="61" t="s">
        <v>105</v>
      </c>
      <c r="C38" s="62">
        <v>0</v>
      </c>
    </row>
    <row r="39" spans="2:3" ht="15" customHeight="1" x14ac:dyDescent="0.45">
      <c r="B39" s="61" t="s">
        <v>106</v>
      </c>
      <c r="C39" s="62">
        <v>0</v>
      </c>
    </row>
    <row r="40" spans="2:3" ht="15" customHeight="1" thickBot="1" x14ac:dyDescent="0.5">
      <c r="B40" s="61" t="s">
        <v>107</v>
      </c>
      <c r="C40" s="62">
        <v>0</v>
      </c>
    </row>
    <row r="41" spans="2:3" ht="15" customHeight="1" thickBot="1" x14ac:dyDescent="0.5">
      <c r="B41" s="65" t="s">
        <v>108</v>
      </c>
      <c r="C41" s="66">
        <v>879163328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E4F2-9DA1-482D-9075-C88F9F827A7B}">
  <sheetPr>
    <pageSetUpPr fitToPage="1"/>
  </sheetPr>
  <dimension ref="A1:I49"/>
  <sheetViews>
    <sheetView showGridLines="0" topLeftCell="B1" zoomScaleNormal="100" workbookViewId="0">
      <selection activeCell="B23" sqref="B23"/>
    </sheetView>
  </sheetViews>
  <sheetFormatPr defaultColWidth="8.6640625" defaultRowHeight="16.5" x14ac:dyDescent="0.45"/>
  <cols>
    <col min="1" max="1" width="0.33203125" style="59" hidden="1" customWidth="1"/>
    <col min="2" max="2" width="25.5546875" style="59" customWidth="1"/>
    <col min="3" max="5" width="18.5546875" style="68" customWidth="1"/>
    <col min="6" max="6" width="1.44140625" style="59" customWidth="1"/>
    <col min="7" max="16384" width="8.6640625" style="59"/>
  </cols>
  <sheetData>
    <row r="1" spans="2:9" ht="13.35" customHeight="1" x14ac:dyDescent="0.45">
      <c r="E1" s="57" t="s">
        <v>182</v>
      </c>
    </row>
    <row r="2" spans="2:9" ht="26.45" customHeight="1" x14ac:dyDescent="0.45">
      <c r="B2" s="119" t="s">
        <v>109</v>
      </c>
      <c r="C2" s="119"/>
      <c r="D2" s="119"/>
      <c r="E2" s="119"/>
    </row>
    <row r="3" spans="2:9" ht="17.649999999999999" customHeight="1" x14ac:dyDescent="0.45">
      <c r="B3" s="117" t="s">
        <v>184</v>
      </c>
      <c r="C3" s="117"/>
      <c r="D3" s="117"/>
      <c r="E3" s="117"/>
    </row>
    <row r="4" spans="2:9" x14ac:dyDescent="0.45">
      <c r="B4" s="117" t="s">
        <v>190</v>
      </c>
      <c r="C4" s="117"/>
      <c r="D4" s="117"/>
      <c r="E4" s="117"/>
      <c r="H4" s="120"/>
      <c r="I4" s="120"/>
    </row>
    <row r="5" spans="2:9" ht="17.25" thickBot="1" x14ac:dyDescent="0.5">
      <c r="B5" s="58" t="s">
        <v>188</v>
      </c>
      <c r="C5" s="69"/>
      <c r="D5" s="69"/>
      <c r="E5" s="57" t="s">
        <v>186</v>
      </c>
    </row>
    <row r="6" spans="2:9" ht="13.9" customHeight="1" x14ac:dyDescent="0.45">
      <c r="B6" s="121" t="s">
        <v>1</v>
      </c>
      <c r="C6" s="123" t="s">
        <v>110</v>
      </c>
      <c r="D6" s="70"/>
      <c r="E6" s="71"/>
    </row>
    <row r="7" spans="2:9" ht="13.9" customHeight="1" thickBot="1" x14ac:dyDescent="0.5">
      <c r="B7" s="122"/>
      <c r="C7" s="124"/>
      <c r="D7" s="72" t="s">
        <v>111</v>
      </c>
      <c r="E7" s="73" t="s">
        <v>112</v>
      </c>
    </row>
    <row r="8" spans="2:9" ht="16.350000000000001" customHeight="1" x14ac:dyDescent="0.45">
      <c r="B8" s="74" t="s">
        <v>113</v>
      </c>
      <c r="C8" s="75">
        <v>58394188</v>
      </c>
      <c r="D8" s="75">
        <v>19736282</v>
      </c>
      <c r="E8" s="76">
        <v>38657906</v>
      </c>
    </row>
    <row r="9" spans="2:9" ht="16.350000000000001" customHeight="1" x14ac:dyDescent="0.45">
      <c r="B9" s="77" t="s">
        <v>114</v>
      </c>
      <c r="C9" s="78">
        <v>-879163328</v>
      </c>
      <c r="D9" s="79"/>
      <c r="E9" s="80">
        <v>-879163328</v>
      </c>
      <c r="F9" s="81"/>
    </row>
    <row r="10" spans="2:9" ht="16.350000000000001" customHeight="1" x14ac:dyDescent="0.45">
      <c r="B10" s="77" t="s">
        <v>115</v>
      </c>
      <c r="C10" s="78">
        <v>873158484</v>
      </c>
      <c r="D10" s="82"/>
      <c r="E10" s="80">
        <v>873158484</v>
      </c>
      <c r="F10" s="81"/>
    </row>
    <row r="11" spans="2:9" ht="16.350000000000001" customHeight="1" x14ac:dyDescent="0.45">
      <c r="B11" s="77" t="s">
        <v>116</v>
      </c>
      <c r="C11" s="78">
        <v>790582826</v>
      </c>
      <c r="D11" s="82"/>
      <c r="E11" s="80">
        <v>790582826</v>
      </c>
      <c r="F11" s="81"/>
    </row>
    <row r="12" spans="2:9" ht="16.350000000000001" customHeight="1" x14ac:dyDescent="0.45">
      <c r="B12" s="77" t="s">
        <v>117</v>
      </c>
      <c r="C12" s="83">
        <v>82575658</v>
      </c>
      <c r="D12" s="82"/>
      <c r="E12" s="80">
        <v>82575658</v>
      </c>
      <c r="F12" s="81"/>
    </row>
    <row r="13" spans="2:9" ht="16.350000000000001" customHeight="1" x14ac:dyDescent="0.45">
      <c r="B13" s="84" t="s">
        <v>179</v>
      </c>
      <c r="C13" s="78">
        <v>-6004844</v>
      </c>
      <c r="D13" s="85"/>
      <c r="E13" s="86">
        <v>-6004844</v>
      </c>
      <c r="F13" s="81"/>
    </row>
    <row r="14" spans="2:9" ht="16.350000000000001" customHeight="1" x14ac:dyDescent="0.45">
      <c r="B14" s="77" t="s">
        <v>118</v>
      </c>
      <c r="C14" s="79"/>
      <c r="D14" s="87">
        <v>-520831</v>
      </c>
      <c r="E14" s="88">
        <v>520831</v>
      </c>
      <c r="F14" s="81"/>
    </row>
    <row r="15" spans="2:9" ht="16.350000000000001" customHeight="1" x14ac:dyDescent="0.45">
      <c r="B15" s="77" t="s">
        <v>119</v>
      </c>
      <c r="C15" s="82"/>
      <c r="D15" s="78">
        <v>27438</v>
      </c>
      <c r="E15" s="80">
        <v>-27438</v>
      </c>
      <c r="F15" s="81"/>
    </row>
    <row r="16" spans="2:9" ht="16.350000000000001" customHeight="1" x14ac:dyDescent="0.45">
      <c r="B16" s="77" t="s">
        <v>120</v>
      </c>
      <c r="C16" s="82"/>
      <c r="D16" s="78">
        <v>-30914</v>
      </c>
      <c r="E16" s="80">
        <v>30914</v>
      </c>
      <c r="F16" s="81"/>
    </row>
    <row r="17" spans="2:6" ht="16.350000000000001" customHeight="1" x14ac:dyDescent="0.45">
      <c r="B17" s="77" t="s">
        <v>121</v>
      </c>
      <c r="C17" s="82"/>
      <c r="D17" s="78">
        <v>17160663</v>
      </c>
      <c r="E17" s="80">
        <v>-17160663</v>
      </c>
      <c r="F17" s="81"/>
    </row>
    <row r="18" spans="2:6" ht="16.350000000000001" customHeight="1" x14ac:dyDescent="0.45">
      <c r="B18" s="77" t="s">
        <v>122</v>
      </c>
      <c r="C18" s="82"/>
      <c r="D18" s="78">
        <v>-17678018</v>
      </c>
      <c r="E18" s="80">
        <v>17678018</v>
      </c>
      <c r="F18" s="81"/>
    </row>
    <row r="19" spans="2:6" ht="16.350000000000001" customHeight="1" x14ac:dyDescent="0.45">
      <c r="B19" s="77" t="s">
        <v>123</v>
      </c>
      <c r="C19" s="78">
        <v>0</v>
      </c>
      <c r="D19" s="78">
        <v>0</v>
      </c>
      <c r="E19" s="89"/>
      <c r="F19" s="81"/>
    </row>
    <row r="20" spans="2:6" ht="16.350000000000001" customHeight="1" x14ac:dyDescent="0.45">
      <c r="B20" s="77" t="s">
        <v>175</v>
      </c>
      <c r="C20" s="78">
        <v>0</v>
      </c>
      <c r="D20" s="78">
        <v>0</v>
      </c>
      <c r="E20" s="89"/>
      <c r="F20" s="81"/>
    </row>
    <row r="21" spans="2:6" ht="16.350000000000001" customHeight="1" x14ac:dyDescent="0.45">
      <c r="B21" s="90" t="s">
        <v>176</v>
      </c>
      <c r="C21" s="78">
        <v>0</v>
      </c>
      <c r="D21" s="78">
        <v>0</v>
      </c>
      <c r="E21" s="91">
        <v>0</v>
      </c>
      <c r="F21" s="81"/>
    </row>
    <row r="22" spans="2:6" ht="16.350000000000001" customHeight="1" thickBot="1" x14ac:dyDescent="0.5">
      <c r="B22" s="77" t="s">
        <v>177</v>
      </c>
      <c r="C22" s="92">
        <v>-6004844</v>
      </c>
      <c r="D22" s="92">
        <v>-520831</v>
      </c>
      <c r="E22" s="93">
        <v>-5484013</v>
      </c>
      <c r="F22" s="81"/>
    </row>
    <row r="23" spans="2:6" ht="16.350000000000001" customHeight="1" thickBot="1" x14ac:dyDescent="0.5">
      <c r="B23" s="94" t="s">
        <v>178</v>
      </c>
      <c r="C23" s="95">
        <v>52389344</v>
      </c>
      <c r="D23" s="95">
        <v>19215451</v>
      </c>
      <c r="E23" s="96">
        <v>33173893</v>
      </c>
      <c r="F23" s="81"/>
    </row>
    <row r="24" spans="2:6" ht="4.3499999999999996" customHeight="1" x14ac:dyDescent="0.45">
      <c r="D24" s="97"/>
      <c r="F24" s="81"/>
    </row>
    <row r="25" spans="2:6" x14ac:dyDescent="0.45">
      <c r="F25" s="81"/>
    </row>
    <row r="26" spans="2:6" x14ac:dyDescent="0.45">
      <c r="F26" s="81"/>
    </row>
    <row r="27" spans="2:6" x14ac:dyDescent="0.45">
      <c r="F27" s="81"/>
    </row>
    <row r="28" spans="2:6" x14ac:dyDescent="0.45">
      <c r="F28" s="81"/>
    </row>
    <row r="29" spans="2:6" x14ac:dyDescent="0.45">
      <c r="F29" s="81"/>
    </row>
    <row r="30" spans="2:6" x14ac:dyDescent="0.45">
      <c r="F30" s="81"/>
    </row>
    <row r="31" spans="2:6" x14ac:dyDescent="0.45">
      <c r="F31" s="81"/>
    </row>
    <row r="32" spans="2:6" x14ac:dyDescent="0.45">
      <c r="F32" s="81"/>
    </row>
    <row r="33" spans="6:6" x14ac:dyDescent="0.45">
      <c r="F33" s="81"/>
    </row>
    <row r="34" spans="6:6" x14ac:dyDescent="0.45">
      <c r="F34" s="81"/>
    </row>
    <row r="35" spans="6:6" x14ac:dyDescent="0.45">
      <c r="F35" s="81"/>
    </row>
    <row r="36" spans="6:6" x14ac:dyDescent="0.45">
      <c r="F36" s="81"/>
    </row>
    <row r="37" spans="6:6" x14ac:dyDescent="0.45">
      <c r="F37" s="81"/>
    </row>
    <row r="38" spans="6:6" x14ac:dyDescent="0.45">
      <c r="F38" s="81"/>
    </row>
    <row r="39" spans="6:6" x14ac:dyDescent="0.45">
      <c r="F39" s="81"/>
    </row>
    <row r="40" spans="6:6" x14ac:dyDescent="0.45">
      <c r="F40" s="81"/>
    </row>
    <row r="41" spans="6:6" x14ac:dyDescent="0.45">
      <c r="F41" s="81"/>
    </row>
    <row r="42" spans="6:6" x14ac:dyDescent="0.45">
      <c r="F42" s="81"/>
    </row>
    <row r="43" spans="6:6" x14ac:dyDescent="0.45">
      <c r="F43" s="81"/>
    </row>
    <row r="44" spans="6:6" x14ac:dyDescent="0.45">
      <c r="F44" s="81"/>
    </row>
    <row r="45" spans="6:6" x14ac:dyDescent="0.45">
      <c r="F45" s="81"/>
    </row>
    <row r="46" spans="6:6" x14ac:dyDescent="0.45">
      <c r="F46" s="81"/>
    </row>
    <row r="47" spans="6:6" x14ac:dyDescent="0.45">
      <c r="F47" s="81"/>
    </row>
    <row r="48" spans="6:6" x14ac:dyDescent="0.45">
      <c r="F48" s="81"/>
    </row>
    <row r="49" spans="6:6" x14ac:dyDescent="0.45">
      <c r="F49" s="81"/>
    </row>
  </sheetData>
  <mergeCells count="6">
    <mergeCell ref="B2:E2"/>
    <mergeCell ref="B3:E3"/>
    <mergeCell ref="B4:E4"/>
    <mergeCell ref="H4:I4"/>
    <mergeCell ref="B6:B7"/>
    <mergeCell ref="C6:C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01DE-5C05-4AF2-987B-BE6E6006F737}">
  <sheetPr>
    <pageSetUpPr fitToPage="1"/>
  </sheetPr>
  <dimension ref="B1:C57"/>
  <sheetViews>
    <sheetView showGridLines="0" zoomScaleNormal="100" zoomScaleSheetLayoutView="100" workbookViewId="0">
      <selection activeCell="B23" sqref="B23"/>
    </sheetView>
  </sheetViews>
  <sheetFormatPr defaultColWidth="8.6640625" defaultRowHeight="16.5" x14ac:dyDescent="0.45"/>
  <cols>
    <col min="1" max="1" width="0.109375" style="59" customWidth="1"/>
    <col min="2" max="2" width="40.5546875" style="59" customWidth="1"/>
    <col min="3" max="3" width="25.5546875" style="68" customWidth="1"/>
    <col min="4" max="16384" width="8.6640625" style="59"/>
  </cols>
  <sheetData>
    <row r="1" spans="2:3" x14ac:dyDescent="0.45">
      <c r="C1" s="57" t="s">
        <v>182</v>
      </c>
    </row>
    <row r="2" spans="2:3" ht="26.45" customHeight="1" x14ac:dyDescent="0.45">
      <c r="B2" s="115" t="s">
        <v>124</v>
      </c>
      <c r="C2" s="118"/>
    </row>
    <row r="3" spans="2:3" x14ac:dyDescent="0.45">
      <c r="B3" s="117" t="s">
        <v>184</v>
      </c>
      <c r="C3" s="118"/>
    </row>
    <row r="4" spans="2:3" x14ac:dyDescent="0.45">
      <c r="B4" s="117" t="s">
        <v>190</v>
      </c>
      <c r="C4" s="118"/>
    </row>
    <row r="5" spans="2:3" ht="17.25" thickBot="1" x14ac:dyDescent="0.5">
      <c r="B5" s="58" t="s">
        <v>188</v>
      </c>
      <c r="C5" s="57" t="s">
        <v>186</v>
      </c>
    </row>
    <row r="6" spans="2:3" ht="17.25" thickBot="1" x14ac:dyDescent="0.5">
      <c r="B6" s="98" t="s">
        <v>1</v>
      </c>
      <c r="C6" s="99" t="s">
        <v>2</v>
      </c>
    </row>
    <row r="7" spans="2:3" ht="14.1" customHeight="1" x14ac:dyDescent="0.45">
      <c r="B7" s="61" t="s">
        <v>125</v>
      </c>
      <c r="C7" s="62"/>
    </row>
    <row r="8" spans="2:3" ht="14.1" customHeight="1" x14ac:dyDescent="0.45">
      <c r="B8" s="61" t="s">
        <v>126</v>
      </c>
      <c r="C8" s="62">
        <v>879685562</v>
      </c>
    </row>
    <row r="9" spans="2:3" ht="14.1" customHeight="1" x14ac:dyDescent="0.45">
      <c r="B9" s="61" t="s">
        <v>127</v>
      </c>
      <c r="C9" s="62">
        <v>21076413</v>
      </c>
    </row>
    <row r="10" spans="2:3" ht="14.1" customHeight="1" x14ac:dyDescent="0.45">
      <c r="B10" s="61" t="s">
        <v>128</v>
      </c>
      <c r="C10" s="62">
        <v>286043</v>
      </c>
    </row>
    <row r="11" spans="2:3" ht="14.1" customHeight="1" x14ac:dyDescent="0.45">
      <c r="B11" s="61" t="s">
        <v>129</v>
      </c>
      <c r="C11" s="62">
        <v>4744193</v>
      </c>
    </row>
    <row r="12" spans="2:3" ht="14.1" customHeight="1" x14ac:dyDescent="0.45">
      <c r="B12" s="61" t="s">
        <v>130</v>
      </c>
      <c r="C12" s="62">
        <v>0</v>
      </c>
    </row>
    <row r="13" spans="2:3" ht="14.1" customHeight="1" x14ac:dyDescent="0.45">
      <c r="B13" s="61" t="s">
        <v>131</v>
      </c>
      <c r="C13" s="62">
        <v>16046177</v>
      </c>
    </row>
    <row r="14" spans="2:3" ht="14.1" customHeight="1" x14ac:dyDescent="0.45">
      <c r="B14" s="61" t="s">
        <v>132</v>
      </c>
      <c r="C14" s="62">
        <v>858609149</v>
      </c>
    </row>
    <row r="15" spans="2:3" ht="14.1" customHeight="1" x14ac:dyDescent="0.45">
      <c r="B15" s="61" t="s">
        <v>133</v>
      </c>
      <c r="C15" s="62">
        <v>858609149</v>
      </c>
    </row>
    <row r="16" spans="2:3" ht="14.1" customHeight="1" x14ac:dyDescent="0.45">
      <c r="B16" s="61" t="s">
        <v>134</v>
      </c>
      <c r="C16" s="62">
        <v>0</v>
      </c>
    </row>
    <row r="17" spans="2:3" ht="14.1" customHeight="1" x14ac:dyDescent="0.45">
      <c r="B17" s="61" t="s">
        <v>135</v>
      </c>
      <c r="C17" s="62">
        <v>0</v>
      </c>
    </row>
    <row r="18" spans="2:3" ht="14.1" customHeight="1" x14ac:dyDescent="0.45">
      <c r="B18" s="61" t="s">
        <v>136</v>
      </c>
      <c r="C18" s="62">
        <v>0</v>
      </c>
    </row>
    <row r="19" spans="2:3" ht="14.1" customHeight="1" x14ac:dyDescent="0.45">
      <c r="B19" s="61" t="s">
        <v>137</v>
      </c>
      <c r="C19" s="62">
        <v>873685196</v>
      </c>
    </row>
    <row r="20" spans="2:3" ht="14.1" customHeight="1" x14ac:dyDescent="0.45">
      <c r="B20" s="61" t="s">
        <v>138</v>
      </c>
      <c r="C20" s="62">
        <v>790582826</v>
      </c>
    </row>
    <row r="21" spans="2:3" ht="14.1" customHeight="1" x14ac:dyDescent="0.45">
      <c r="B21" s="61" t="s">
        <v>139</v>
      </c>
      <c r="C21" s="62">
        <v>82575658</v>
      </c>
    </row>
    <row r="22" spans="2:3" ht="14.1" customHeight="1" x14ac:dyDescent="0.45">
      <c r="B22" s="61" t="s">
        <v>140</v>
      </c>
      <c r="C22" s="62">
        <v>0</v>
      </c>
    </row>
    <row r="23" spans="2:3" ht="14.1" customHeight="1" x14ac:dyDescent="0.45">
      <c r="B23" s="61" t="s">
        <v>141</v>
      </c>
      <c r="C23" s="62">
        <v>526712</v>
      </c>
    </row>
    <row r="24" spans="2:3" ht="14.1" customHeight="1" x14ac:dyDescent="0.45">
      <c r="B24" s="61" t="s">
        <v>142</v>
      </c>
      <c r="C24" s="62">
        <v>0</v>
      </c>
    </row>
    <row r="25" spans="2:3" ht="14.1" customHeight="1" x14ac:dyDescent="0.45">
      <c r="B25" s="61" t="s">
        <v>143</v>
      </c>
      <c r="C25" s="62">
        <v>0</v>
      </c>
    </row>
    <row r="26" spans="2:3" ht="14.1" customHeight="1" x14ac:dyDescent="0.45">
      <c r="B26" s="61" t="s">
        <v>144</v>
      </c>
      <c r="C26" s="62">
        <v>0</v>
      </c>
    </row>
    <row r="27" spans="2:3" ht="14.1" customHeight="1" x14ac:dyDescent="0.45">
      <c r="B27" s="61" t="s">
        <v>145</v>
      </c>
      <c r="C27" s="62">
        <v>0</v>
      </c>
    </row>
    <row r="28" spans="2:3" ht="14.1" customHeight="1" x14ac:dyDescent="0.45">
      <c r="B28" s="63" t="s">
        <v>146</v>
      </c>
      <c r="C28" s="64">
        <v>-6000366</v>
      </c>
    </row>
    <row r="29" spans="2:3" ht="14.1" customHeight="1" x14ac:dyDescent="0.45">
      <c r="B29" s="61" t="s">
        <v>147</v>
      </c>
      <c r="C29" s="62"/>
    </row>
    <row r="30" spans="2:3" ht="14.1" customHeight="1" x14ac:dyDescent="0.45">
      <c r="B30" s="61" t="s">
        <v>148</v>
      </c>
      <c r="C30" s="62">
        <v>17176250</v>
      </c>
    </row>
    <row r="31" spans="2:3" ht="14.1" customHeight="1" x14ac:dyDescent="0.45">
      <c r="B31" s="61" t="s">
        <v>180</v>
      </c>
      <c r="C31" s="62">
        <v>27438</v>
      </c>
    </row>
    <row r="32" spans="2:3" ht="14.1" customHeight="1" x14ac:dyDescent="0.45">
      <c r="B32" s="61" t="s">
        <v>149</v>
      </c>
      <c r="C32" s="62">
        <v>17148812</v>
      </c>
    </row>
    <row r="33" spans="2:3" ht="14.1" customHeight="1" x14ac:dyDescent="0.45">
      <c r="B33" s="61" t="s">
        <v>150</v>
      </c>
      <c r="C33" s="62">
        <v>0</v>
      </c>
    </row>
    <row r="34" spans="2:3" ht="14.1" customHeight="1" x14ac:dyDescent="0.45">
      <c r="B34" s="61" t="s">
        <v>151</v>
      </c>
      <c r="C34" s="62">
        <v>0</v>
      </c>
    </row>
    <row r="35" spans="2:3" ht="14.1" customHeight="1" x14ac:dyDescent="0.45">
      <c r="B35" s="61" t="s">
        <v>152</v>
      </c>
      <c r="C35" s="62">
        <v>0</v>
      </c>
    </row>
    <row r="36" spans="2:3" ht="14.1" customHeight="1" x14ac:dyDescent="0.45">
      <c r="B36" s="61" t="s">
        <v>153</v>
      </c>
      <c r="C36" s="62">
        <v>17642796</v>
      </c>
    </row>
    <row r="37" spans="2:3" ht="14.1" customHeight="1" x14ac:dyDescent="0.45">
      <c r="B37" s="61" t="s">
        <v>181</v>
      </c>
      <c r="C37" s="62">
        <v>0</v>
      </c>
    </row>
    <row r="38" spans="2:3" ht="14.1" customHeight="1" x14ac:dyDescent="0.45">
      <c r="B38" s="61" t="s">
        <v>154</v>
      </c>
      <c r="C38" s="62">
        <v>17642796</v>
      </c>
    </row>
    <row r="39" spans="2:3" ht="14.1" customHeight="1" x14ac:dyDescent="0.45">
      <c r="B39" s="61" t="s">
        <v>155</v>
      </c>
      <c r="C39" s="62">
        <v>0</v>
      </c>
    </row>
    <row r="40" spans="2:3" ht="14.1" customHeight="1" x14ac:dyDescent="0.45">
      <c r="B40" s="61" t="s">
        <v>156</v>
      </c>
      <c r="C40" s="62">
        <v>0</v>
      </c>
    </row>
    <row r="41" spans="2:3" ht="14.1" customHeight="1" x14ac:dyDescent="0.45">
      <c r="B41" s="61" t="s">
        <v>157</v>
      </c>
      <c r="C41" s="62">
        <v>0</v>
      </c>
    </row>
    <row r="42" spans="2:3" ht="14.1" customHeight="1" x14ac:dyDescent="0.45">
      <c r="B42" s="63" t="s">
        <v>158</v>
      </c>
      <c r="C42" s="64">
        <v>466546</v>
      </c>
    </row>
    <row r="43" spans="2:3" ht="14.1" customHeight="1" x14ac:dyDescent="0.45">
      <c r="B43" s="61" t="s">
        <v>159</v>
      </c>
      <c r="C43" s="62"/>
    </row>
    <row r="44" spans="2:3" ht="14.1" customHeight="1" x14ac:dyDescent="0.45">
      <c r="B44" s="61" t="s">
        <v>160</v>
      </c>
      <c r="C44" s="62">
        <v>0</v>
      </c>
    </row>
    <row r="45" spans="2:3" ht="14.1" customHeight="1" x14ac:dyDescent="0.45">
      <c r="B45" s="61" t="s">
        <v>161</v>
      </c>
      <c r="C45" s="62">
        <v>0</v>
      </c>
    </row>
    <row r="46" spans="2:3" ht="14.1" customHeight="1" x14ac:dyDescent="0.45">
      <c r="B46" s="61" t="s">
        <v>162</v>
      </c>
      <c r="C46" s="62">
        <v>0</v>
      </c>
    </row>
    <row r="47" spans="2:3" ht="14.1" customHeight="1" x14ac:dyDescent="0.45">
      <c r="B47" s="61" t="s">
        <v>163</v>
      </c>
      <c r="C47" s="62">
        <v>0</v>
      </c>
    </row>
    <row r="48" spans="2:3" ht="14.1" customHeight="1" x14ac:dyDescent="0.45">
      <c r="B48" s="61" t="s">
        <v>164</v>
      </c>
      <c r="C48" s="62">
        <v>0</v>
      </c>
    </row>
    <row r="49" spans="2:3" ht="14.1" customHeight="1" x14ac:dyDescent="0.45">
      <c r="B49" s="61" t="s">
        <v>165</v>
      </c>
      <c r="C49" s="62">
        <v>0</v>
      </c>
    </row>
    <row r="50" spans="2:3" ht="14.1" customHeight="1" x14ac:dyDescent="0.45">
      <c r="B50" s="63" t="s">
        <v>166</v>
      </c>
      <c r="C50" s="64">
        <v>0</v>
      </c>
    </row>
    <row r="51" spans="2:3" ht="14.1" customHeight="1" x14ac:dyDescent="0.45">
      <c r="B51" s="63" t="s">
        <v>167</v>
      </c>
      <c r="C51" s="64">
        <v>-5533820</v>
      </c>
    </row>
    <row r="52" spans="2:3" ht="14.1" customHeight="1" thickBot="1" x14ac:dyDescent="0.5">
      <c r="B52" s="100" t="s">
        <v>168</v>
      </c>
      <c r="C52" s="101">
        <v>38651882</v>
      </c>
    </row>
    <row r="53" spans="2:3" ht="14.1" customHeight="1" thickBot="1" x14ac:dyDescent="0.5">
      <c r="B53" s="65" t="s">
        <v>169</v>
      </c>
      <c r="C53" s="66">
        <v>33118062</v>
      </c>
    </row>
    <row r="54" spans="2:3" ht="14.1" customHeight="1" x14ac:dyDescent="0.45">
      <c r="B54" s="102" t="s">
        <v>170</v>
      </c>
      <c r="C54" s="103">
        <v>41</v>
      </c>
    </row>
    <row r="55" spans="2:3" ht="14.1" customHeight="1" x14ac:dyDescent="0.45">
      <c r="B55" s="63" t="s">
        <v>171</v>
      </c>
      <c r="C55" s="64">
        <v>10036</v>
      </c>
    </row>
    <row r="56" spans="2:3" ht="14.1" customHeight="1" thickBot="1" x14ac:dyDescent="0.5">
      <c r="B56" s="100" t="s">
        <v>172</v>
      </c>
      <c r="C56" s="101">
        <v>10077</v>
      </c>
    </row>
    <row r="57" spans="2:3" ht="14.1" customHeight="1" thickBot="1" x14ac:dyDescent="0.5">
      <c r="B57" s="65" t="s">
        <v>173</v>
      </c>
      <c r="C57" s="66">
        <v>33128139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全体貸借対照表</vt:lpstr>
      <vt:lpstr>全体行政コスト計算書</vt:lpstr>
      <vt:lpstr>全体純資産変動計算書</vt:lpstr>
      <vt:lpstr>全体資金収支計算書</vt:lpstr>
      <vt:lpstr>純資産変動計算書!Print_Area</vt:lpstr>
      <vt:lpstr>全体純資産変動計算書!Print_Area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venas</dc:creator>
  <cp:lastModifiedBy>PC095</cp:lastModifiedBy>
  <cp:lastPrinted>2023-12-27T08:12:13Z</cp:lastPrinted>
  <dcterms:created xsi:type="dcterms:W3CDTF">2020-10-06T09:51:34Z</dcterms:created>
  <dcterms:modified xsi:type="dcterms:W3CDTF">2024-01-30T05:07:22Z</dcterms:modified>
</cp:coreProperties>
</file>